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C:\Users\alina.costachescu\Desktop\POIM- eficienta energetica\Minimis 10.08.2022\Pachet minimis 17.08.2022\Eficienta energetica minimsi final\"/>
    </mc:Choice>
  </mc:AlternateContent>
  <xr:revisionPtr revIDLastSave="0" documentId="13_ncr:1_{ECE4B318-ADB3-4611-A171-7D792865543C}" xr6:coauthVersionLast="47" xr6:coauthVersionMax="47" xr10:uidLastSave="{00000000-0000-0000-0000-000000000000}"/>
  <bookViews>
    <workbookView xWindow="-120" yWindow="-120" windowWidth="29040" windowHeight="15840" activeTab="3" xr2:uid="{00000000-000D-0000-FFFF-FFFF00000000}"/>
  </bookViews>
  <sheets>
    <sheet name="Bilant" sheetId="3" r:id="rId1"/>
    <sheet name="Contul de profit" sheetId="4" r:id="rId2"/>
    <sheet name="Întreprindere în dificultate" sheetId="2" r:id="rId3"/>
    <sheet name="Analiza financiara" sheetId="1"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52" i="4" l="1"/>
  <c r="N52" i="4"/>
  <c r="M52" i="4"/>
  <c r="L52" i="4"/>
  <c r="K52" i="4"/>
  <c r="J52" i="4"/>
  <c r="I52" i="4"/>
  <c r="H52" i="4"/>
  <c r="G52" i="4"/>
  <c r="F52" i="4"/>
  <c r="E52" i="4"/>
  <c r="D52" i="4"/>
  <c r="C52" i="4"/>
  <c r="O51" i="4"/>
  <c r="N51" i="4"/>
  <c r="M51" i="4"/>
  <c r="L51" i="4"/>
  <c r="K51" i="4"/>
  <c r="J51" i="4"/>
  <c r="I51" i="4"/>
  <c r="H51" i="4"/>
  <c r="G51" i="4"/>
  <c r="F51" i="4"/>
  <c r="E51" i="4"/>
  <c r="D51" i="4"/>
  <c r="C51" i="4"/>
  <c r="O50" i="4"/>
  <c r="N50" i="4"/>
  <c r="M50" i="4"/>
  <c r="L50" i="4"/>
  <c r="K50" i="4"/>
  <c r="J50" i="4"/>
  <c r="I50" i="4"/>
  <c r="H50" i="4"/>
  <c r="G50" i="4"/>
  <c r="F50" i="4"/>
  <c r="E50" i="4"/>
  <c r="D50" i="4"/>
  <c r="C50" i="4"/>
  <c r="I44" i="4"/>
  <c r="H44" i="4"/>
  <c r="G44" i="4"/>
  <c r="I43" i="4"/>
  <c r="H43" i="4"/>
  <c r="I42" i="4"/>
  <c r="O41" i="4"/>
  <c r="N41" i="4"/>
  <c r="M41" i="4"/>
  <c r="L41" i="4"/>
  <c r="K41" i="4"/>
  <c r="J41" i="4"/>
  <c r="J42" i="4" s="1"/>
  <c r="I41" i="4"/>
  <c r="H41" i="4"/>
  <c r="H42" i="4" s="1"/>
  <c r="G41" i="4"/>
  <c r="F41" i="4"/>
  <c r="E41" i="4"/>
  <c r="D41" i="4"/>
  <c r="C41" i="4"/>
  <c r="O37" i="4"/>
  <c r="O44" i="4" s="1"/>
  <c r="N37" i="4"/>
  <c r="N44" i="4" s="1"/>
  <c r="M37" i="4"/>
  <c r="M44" i="4" s="1"/>
  <c r="L37" i="4"/>
  <c r="L44" i="4" s="1"/>
  <c r="K37" i="4"/>
  <c r="K44" i="4" s="1"/>
  <c r="J37" i="4"/>
  <c r="J44" i="4" s="1"/>
  <c r="I37" i="4"/>
  <c r="H37" i="4"/>
  <c r="G37" i="4"/>
  <c r="G42" i="4" s="1"/>
  <c r="F37" i="4"/>
  <c r="F43" i="4" s="1"/>
  <c r="E37" i="4"/>
  <c r="E44" i="4" s="1"/>
  <c r="D37" i="4"/>
  <c r="D44" i="4" s="1"/>
  <c r="C37" i="4"/>
  <c r="C44" i="4" s="1"/>
  <c r="O29" i="4"/>
  <c r="O30" i="4" s="1"/>
  <c r="M29" i="4"/>
  <c r="M54" i="4" s="1"/>
  <c r="G29" i="4"/>
  <c r="G54" i="4" s="1"/>
  <c r="C29" i="4"/>
  <c r="C54" i="4" s="1"/>
  <c r="O22" i="4"/>
  <c r="N22" i="4"/>
  <c r="N29" i="4" s="1"/>
  <c r="N54" i="4" s="1"/>
  <c r="M22" i="4"/>
  <c r="L22" i="4"/>
  <c r="L29" i="4" s="1"/>
  <c r="L54" i="4" s="1"/>
  <c r="K22" i="4"/>
  <c r="K29" i="4" s="1"/>
  <c r="K54" i="4" s="1"/>
  <c r="J22" i="4"/>
  <c r="J29" i="4" s="1"/>
  <c r="J54" i="4" s="1"/>
  <c r="I22" i="4"/>
  <c r="I29" i="4" s="1"/>
  <c r="I54" i="4" s="1"/>
  <c r="H22" i="4"/>
  <c r="H29" i="4" s="1"/>
  <c r="H54" i="4" s="1"/>
  <c r="G22" i="4"/>
  <c r="F22" i="4"/>
  <c r="F29" i="4" s="1"/>
  <c r="F54" i="4" s="1"/>
  <c r="E22" i="4"/>
  <c r="E29" i="4" s="1"/>
  <c r="E54" i="4" s="1"/>
  <c r="D22" i="4"/>
  <c r="D29" i="4" s="1"/>
  <c r="D54" i="4" s="1"/>
  <c r="C22" i="4"/>
  <c r="O16" i="4"/>
  <c r="O53" i="4" s="1"/>
  <c r="I16" i="4"/>
  <c r="I53" i="4" s="1"/>
  <c r="E16" i="4"/>
  <c r="E53" i="4" s="1"/>
  <c r="O4" i="4"/>
  <c r="N4" i="4"/>
  <c r="N16" i="4" s="1"/>
  <c r="M4" i="4"/>
  <c r="M16" i="4" s="1"/>
  <c r="L4" i="4"/>
  <c r="L16" i="4" s="1"/>
  <c r="K4" i="4"/>
  <c r="K16" i="4" s="1"/>
  <c r="J4" i="4"/>
  <c r="J16" i="4" s="1"/>
  <c r="I4" i="4"/>
  <c r="H4" i="4"/>
  <c r="H16" i="4" s="1"/>
  <c r="G4" i="4"/>
  <c r="G16" i="4" s="1"/>
  <c r="F4" i="4"/>
  <c r="F16" i="4" s="1"/>
  <c r="E4" i="4"/>
  <c r="D4" i="4"/>
  <c r="D16" i="4" s="1"/>
  <c r="C4" i="4"/>
  <c r="C16" i="4" s="1"/>
  <c r="O3" i="4"/>
  <c r="N3" i="4"/>
  <c r="M3" i="4"/>
  <c r="L3" i="4"/>
  <c r="K3" i="4"/>
  <c r="J3" i="4"/>
  <c r="I3" i="4"/>
  <c r="H3" i="4"/>
  <c r="G3" i="4"/>
  <c r="F3" i="4"/>
  <c r="E3" i="4"/>
  <c r="D3" i="4"/>
  <c r="C3" i="4"/>
  <c r="F100" i="3"/>
  <c r="D100" i="3"/>
  <c r="N96" i="3"/>
  <c r="M96" i="3"/>
  <c r="L96" i="3"/>
  <c r="K96" i="3"/>
  <c r="J96" i="3"/>
  <c r="I96" i="3"/>
  <c r="H96" i="3"/>
  <c r="G96" i="3"/>
  <c r="F96" i="3"/>
  <c r="E96" i="3"/>
  <c r="D96" i="3"/>
  <c r="C96" i="3"/>
  <c r="B96" i="3"/>
  <c r="N93" i="3"/>
  <c r="M93" i="3"/>
  <c r="L93" i="3"/>
  <c r="K93" i="3"/>
  <c r="J93" i="3"/>
  <c r="I93" i="3"/>
  <c r="H93" i="3"/>
  <c r="G93" i="3"/>
  <c r="F93" i="3"/>
  <c r="E93" i="3"/>
  <c r="D93" i="3"/>
  <c r="C93" i="3"/>
  <c r="B93" i="3"/>
  <c r="N86" i="3"/>
  <c r="M86" i="3"/>
  <c r="L86" i="3"/>
  <c r="L100" i="3" s="1"/>
  <c r="K86" i="3"/>
  <c r="J86" i="3"/>
  <c r="I86" i="3"/>
  <c r="H86" i="3"/>
  <c r="G86" i="3"/>
  <c r="F86" i="3"/>
  <c r="E86" i="3"/>
  <c r="E100" i="3" s="1"/>
  <c r="D86" i="3"/>
  <c r="C86" i="3"/>
  <c r="B86" i="3"/>
  <c r="N79" i="3"/>
  <c r="N100" i="3" s="1"/>
  <c r="M79" i="3"/>
  <c r="M100" i="3" s="1"/>
  <c r="L79" i="3"/>
  <c r="K79" i="3"/>
  <c r="K100" i="3" s="1"/>
  <c r="J79" i="3"/>
  <c r="J100" i="3" s="1"/>
  <c r="I79" i="3"/>
  <c r="I100" i="3" s="1"/>
  <c r="H79" i="3"/>
  <c r="H100" i="3" s="1"/>
  <c r="G79" i="3"/>
  <c r="G100" i="3" s="1"/>
  <c r="F79" i="3"/>
  <c r="E79" i="3"/>
  <c r="D79" i="3"/>
  <c r="C79" i="3"/>
  <c r="C100" i="3" s="1"/>
  <c r="B79" i="3"/>
  <c r="B100" i="3" s="1"/>
  <c r="N74" i="3"/>
  <c r="M74" i="3"/>
  <c r="L74" i="3"/>
  <c r="K74" i="3"/>
  <c r="K67" i="3" s="1"/>
  <c r="J74" i="3"/>
  <c r="I74" i="3"/>
  <c r="H74" i="3"/>
  <c r="G74" i="3"/>
  <c r="F74" i="3"/>
  <c r="E74" i="3"/>
  <c r="D74" i="3"/>
  <c r="C74" i="3"/>
  <c r="C67" i="3" s="1"/>
  <c r="B74" i="3"/>
  <c r="N71" i="3"/>
  <c r="M71" i="3"/>
  <c r="L71" i="3"/>
  <c r="K71" i="3"/>
  <c r="J71" i="3"/>
  <c r="I71" i="3"/>
  <c r="H71" i="3"/>
  <c r="H67" i="3" s="1"/>
  <c r="G71" i="3"/>
  <c r="F71" i="3"/>
  <c r="E71" i="3"/>
  <c r="D71" i="3"/>
  <c r="C71" i="3"/>
  <c r="B71" i="3"/>
  <c r="N68" i="3"/>
  <c r="M68" i="3"/>
  <c r="M67" i="3" s="1"/>
  <c r="L68" i="3"/>
  <c r="L67" i="3" s="1"/>
  <c r="K68" i="3"/>
  <c r="J68" i="3"/>
  <c r="I68" i="3"/>
  <c r="I67" i="3" s="1"/>
  <c r="H68" i="3"/>
  <c r="G68" i="3"/>
  <c r="F68" i="3"/>
  <c r="E68" i="3"/>
  <c r="E67" i="3" s="1"/>
  <c r="D68" i="3"/>
  <c r="D67" i="3" s="1"/>
  <c r="C68" i="3"/>
  <c r="B68" i="3"/>
  <c r="N67" i="3"/>
  <c r="J67" i="3"/>
  <c r="G67" i="3"/>
  <c r="F67" i="3"/>
  <c r="B67" i="3"/>
  <c r="N65" i="3"/>
  <c r="M65" i="3"/>
  <c r="M105" i="3" s="1"/>
  <c r="L65" i="3"/>
  <c r="L105" i="3" s="1"/>
  <c r="K65" i="3"/>
  <c r="J65" i="3"/>
  <c r="I65" i="3"/>
  <c r="H65" i="3"/>
  <c r="G65" i="3"/>
  <c r="F65" i="3"/>
  <c r="E65" i="3"/>
  <c r="D65" i="3"/>
  <c r="C65" i="3"/>
  <c r="B65" i="3"/>
  <c r="N53" i="3"/>
  <c r="N105" i="3" s="1"/>
  <c r="M53" i="3"/>
  <c r="L53" i="3"/>
  <c r="K53" i="3"/>
  <c r="J53" i="3"/>
  <c r="I53" i="3"/>
  <c r="H53" i="3"/>
  <c r="G53" i="3"/>
  <c r="G105" i="3" s="1"/>
  <c r="F53" i="3"/>
  <c r="F105" i="3" s="1"/>
  <c r="E53" i="3"/>
  <c r="D53" i="3"/>
  <c r="D105" i="3" s="1"/>
  <c r="C53" i="3"/>
  <c r="B53" i="3"/>
  <c r="B105" i="3" s="1"/>
  <c r="N41" i="3"/>
  <c r="M41" i="3"/>
  <c r="L41" i="3"/>
  <c r="K41" i="3"/>
  <c r="J41" i="3"/>
  <c r="I41" i="3"/>
  <c r="H41" i="3"/>
  <c r="G41" i="3"/>
  <c r="F41" i="3"/>
  <c r="E41" i="3"/>
  <c r="D41" i="3"/>
  <c r="C41" i="3"/>
  <c r="B41" i="3"/>
  <c r="L40" i="3"/>
  <c r="L54" i="3" s="1"/>
  <c r="K40" i="3"/>
  <c r="K54" i="3" s="1"/>
  <c r="H40" i="3"/>
  <c r="H54" i="3" s="1"/>
  <c r="G40" i="3"/>
  <c r="G54" i="3" s="1"/>
  <c r="D40" i="3"/>
  <c r="D54" i="3" s="1"/>
  <c r="N36" i="3"/>
  <c r="N40" i="3" s="1"/>
  <c r="N54" i="3" s="1"/>
  <c r="M36" i="3"/>
  <c r="M40" i="3" s="1"/>
  <c r="M54" i="3" s="1"/>
  <c r="M55" i="3" s="1"/>
  <c r="L36" i="3"/>
  <c r="K36" i="3"/>
  <c r="J36" i="3"/>
  <c r="J40" i="3" s="1"/>
  <c r="J54" i="3" s="1"/>
  <c r="I36" i="3"/>
  <c r="I40" i="3" s="1"/>
  <c r="I54" i="3" s="1"/>
  <c r="H36" i="3"/>
  <c r="G36" i="3"/>
  <c r="F36" i="3"/>
  <c r="F40" i="3" s="1"/>
  <c r="F54" i="3" s="1"/>
  <c r="E36" i="3"/>
  <c r="E40" i="3" s="1"/>
  <c r="E54" i="3" s="1"/>
  <c r="D36" i="3"/>
  <c r="C36" i="3"/>
  <c r="C40" i="3" s="1"/>
  <c r="C54" i="3" s="1"/>
  <c r="B36" i="3"/>
  <c r="B40" i="3" s="1"/>
  <c r="B54" i="3" s="1"/>
  <c r="N29" i="3"/>
  <c r="M29" i="3"/>
  <c r="M104" i="3" s="1"/>
  <c r="J29" i="3"/>
  <c r="I29" i="3"/>
  <c r="F29" i="3"/>
  <c r="F104" i="3" s="1"/>
  <c r="B29" i="3"/>
  <c r="B104" i="3" s="1"/>
  <c r="N27" i="3"/>
  <c r="M27" i="3"/>
  <c r="L27" i="3"/>
  <c r="L29" i="3" s="1"/>
  <c r="K27" i="3"/>
  <c r="K29" i="3" s="1"/>
  <c r="J27" i="3"/>
  <c r="I27" i="3"/>
  <c r="H27" i="3"/>
  <c r="H29" i="3" s="1"/>
  <c r="G27" i="3"/>
  <c r="G29" i="3" s="1"/>
  <c r="F27" i="3"/>
  <c r="E27" i="3"/>
  <c r="E29" i="3" s="1"/>
  <c r="D27" i="3"/>
  <c r="D29" i="3" s="1"/>
  <c r="C27" i="3"/>
  <c r="C29" i="3" s="1"/>
  <c r="B27" i="3"/>
  <c r="K31" i="4" l="1"/>
  <c r="K30" i="4"/>
  <c r="K53" i="4"/>
  <c r="K32" i="4"/>
  <c r="L30" i="4"/>
  <c r="L32" i="4"/>
  <c r="L53" i="4"/>
  <c r="L31" i="4"/>
  <c r="D30" i="4"/>
  <c r="D53" i="4"/>
  <c r="D32" i="4"/>
  <c r="D31" i="4"/>
  <c r="I56" i="4"/>
  <c r="I57" i="4"/>
  <c r="I55" i="4"/>
  <c r="I60" i="4" s="1"/>
  <c r="G53" i="4"/>
  <c r="G32" i="4"/>
  <c r="G31" i="4"/>
  <c r="G30" i="4"/>
  <c r="H53" i="4"/>
  <c r="H32" i="4"/>
  <c r="H31" i="4"/>
  <c r="H30" i="4"/>
  <c r="M32" i="4"/>
  <c r="M31" i="4"/>
  <c r="M53" i="4"/>
  <c r="M30" i="4"/>
  <c r="N31" i="4"/>
  <c r="N53" i="4"/>
  <c r="N32" i="4"/>
  <c r="N30" i="4"/>
  <c r="C30" i="4"/>
  <c r="C31" i="4"/>
  <c r="C53" i="4"/>
  <c r="C32" i="4"/>
  <c r="E57" i="4"/>
  <c r="E56" i="4"/>
  <c r="E55" i="4"/>
  <c r="E60" i="4" s="1"/>
  <c r="F53" i="4"/>
  <c r="F32" i="4"/>
  <c r="F31" i="4"/>
  <c r="F30" i="4"/>
  <c r="O57" i="4"/>
  <c r="O56" i="4"/>
  <c r="O55" i="4"/>
  <c r="O60" i="4" s="1"/>
  <c r="J53" i="4"/>
  <c r="J32" i="4"/>
  <c r="J31" i="4"/>
  <c r="J30" i="4"/>
  <c r="G43" i="4"/>
  <c r="F44" i="4"/>
  <c r="K42" i="4"/>
  <c r="J43" i="4"/>
  <c r="O31" i="4"/>
  <c r="E30" i="4"/>
  <c r="O32" i="4"/>
  <c r="L42" i="4"/>
  <c r="K43" i="4"/>
  <c r="E31" i="4"/>
  <c r="M42" i="4"/>
  <c r="L43" i="4"/>
  <c r="O54" i="4"/>
  <c r="E32" i="4"/>
  <c r="N42" i="4"/>
  <c r="M43" i="4"/>
  <c r="C42" i="4"/>
  <c r="O42" i="4"/>
  <c r="O46" i="4" s="1"/>
  <c r="N43" i="4"/>
  <c r="I30" i="4"/>
  <c r="D42" i="4"/>
  <c r="C43" i="4"/>
  <c r="O43" i="4"/>
  <c r="I31" i="4"/>
  <c r="E42" i="4"/>
  <c r="D43" i="4"/>
  <c r="I32" i="4"/>
  <c r="F42" i="4"/>
  <c r="E43" i="4"/>
  <c r="I104" i="3"/>
  <c r="J104" i="3"/>
  <c r="C105" i="3"/>
  <c r="G104" i="3"/>
  <c r="G55" i="3"/>
  <c r="G103" i="3"/>
  <c r="E105" i="3"/>
  <c r="H104" i="3"/>
  <c r="H55" i="3"/>
  <c r="H103" i="3"/>
  <c r="N104" i="3"/>
  <c r="E55" i="3"/>
  <c r="E103" i="3"/>
  <c r="E104" i="3"/>
  <c r="K104" i="3"/>
  <c r="K55" i="3"/>
  <c r="K103" i="3"/>
  <c r="L104" i="3"/>
  <c r="L55" i="3"/>
  <c r="L103" i="3"/>
  <c r="D103" i="3"/>
  <c r="D55" i="3"/>
  <c r="D104" i="3"/>
  <c r="I105" i="3"/>
  <c r="H105" i="3"/>
  <c r="J105" i="3"/>
  <c r="K105" i="3"/>
  <c r="C104" i="3"/>
  <c r="C55" i="3"/>
  <c r="C103" i="3"/>
  <c r="F103" i="3"/>
  <c r="F55" i="3"/>
  <c r="I103" i="3"/>
  <c r="I55" i="3"/>
  <c r="J103" i="3"/>
  <c r="J55" i="3"/>
  <c r="M103" i="3"/>
  <c r="B103" i="3"/>
  <c r="N103" i="3"/>
  <c r="B55" i="3"/>
  <c r="N55" i="3"/>
  <c r="C21" i="2"/>
  <c r="J56" i="4" l="1"/>
  <c r="J55" i="4"/>
  <c r="J60" i="4" s="1"/>
  <c r="J57" i="4"/>
  <c r="I47" i="4"/>
  <c r="I46" i="4"/>
  <c r="I45" i="4"/>
  <c r="O62" i="4"/>
  <c r="O61" i="4"/>
  <c r="D45" i="4"/>
  <c r="D47" i="4"/>
  <c r="D46" i="4"/>
  <c r="C46" i="4"/>
  <c r="C45" i="4"/>
  <c r="C47" i="4"/>
  <c r="H55" i="4"/>
  <c r="H60" i="4" s="1"/>
  <c r="H57" i="4"/>
  <c r="H56" i="4"/>
  <c r="D57" i="4"/>
  <c r="D56" i="4"/>
  <c r="D55" i="4"/>
  <c r="D60" i="4" s="1"/>
  <c r="L57" i="4"/>
  <c r="L56" i="4"/>
  <c r="L55" i="4"/>
  <c r="L60" i="4" s="1"/>
  <c r="N57" i="4"/>
  <c r="N56" i="4"/>
  <c r="N55" i="4"/>
  <c r="N60" i="4" s="1"/>
  <c r="L47" i="4"/>
  <c r="L46" i="4"/>
  <c r="L45" i="4"/>
  <c r="G45" i="4"/>
  <c r="G47" i="4"/>
  <c r="G46" i="4"/>
  <c r="O47" i="4"/>
  <c r="F57" i="4"/>
  <c r="F56" i="4"/>
  <c r="F55" i="4"/>
  <c r="F60" i="4" s="1"/>
  <c r="M47" i="4"/>
  <c r="M46" i="4"/>
  <c r="M45" i="4"/>
  <c r="I62" i="4"/>
  <c r="I61" i="4"/>
  <c r="O45" i="4"/>
  <c r="C57" i="4"/>
  <c r="C56" i="4"/>
  <c r="C55" i="4"/>
  <c r="C60" i="4" s="1"/>
  <c r="E47" i="4"/>
  <c r="E46" i="4"/>
  <c r="E45" i="4"/>
  <c r="N47" i="4"/>
  <c r="N46" i="4"/>
  <c r="N45" i="4"/>
  <c r="F46" i="4"/>
  <c r="F45" i="4"/>
  <c r="F47" i="4"/>
  <c r="G56" i="4"/>
  <c r="G55" i="4"/>
  <c r="G60" i="4" s="1"/>
  <c r="G57" i="4"/>
  <c r="E62" i="4"/>
  <c r="E61" i="4"/>
  <c r="M57" i="4"/>
  <c r="M56" i="4"/>
  <c r="M55" i="4"/>
  <c r="M60" i="4" s="1"/>
  <c r="J47" i="4"/>
  <c r="J46" i="4"/>
  <c r="J45" i="4"/>
  <c r="K57" i="4"/>
  <c r="K56" i="4"/>
  <c r="K55" i="4"/>
  <c r="K60" i="4" s="1"/>
  <c r="H47" i="4"/>
  <c r="H46" i="4"/>
  <c r="H45" i="4"/>
  <c r="K47" i="4"/>
  <c r="K46" i="4"/>
  <c r="K45" i="4"/>
  <c r="N62" i="4" l="1"/>
  <c r="N61" i="4"/>
  <c r="F62" i="4"/>
  <c r="F61" i="4"/>
  <c r="L62" i="4"/>
  <c r="L61" i="4"/>
  <c r="M62" i="4"/>
  <c r="M61" i="4"/>
  <c r="J62" i="4"/>
  <c r="J61" i="4"/>
  <c r="G61" i="4"/>
  <c r="G62" i="4"/>
  <c r="D61" i="4"/>
  <c r="D62" i="4"/>
  <c r="H62" i="4"/>
  <c r="H61" i="4"/>
  <c r="C62" i="4"/>
  <c r="C61" i="4"/>
  <c r="K62" i="4"/>
  <c r="K61" i="4"/>
  <c r="F44" i="1" l="1"/>
  <c r="G44" i="1" s="1"/>
  <c r="H44" i="1" s="1"/>
  <c r="I44" i="1" s="1"/>
  <c r="J44" i="1" s="1"/>
  <c r="K44" i="1" s="1"/>
  <c r="L44" i="1" s="1"/>
  <c r="M44" i="1" s="1"/>
  <c r="N44" i="1" s="1"/>
  <c r="O44" i="1" s="1"/>
  <c r="P44" i="1" s="1"/>
  <c r="Q44" i="1" s="1"/>
  <c r="R44" i="1" s="1"/>
  <c r="S44" i="1" s="1"/>
  <c r="F30" i="1"/>
  <c r="F11" i="1"/>
  <c r="G11" i="1" s="1"/>
  <c r="H11" i="1" s="1"/>
  <c r="I11" i="1" s="1"/>
  <c r="J11" i="1" s="1"/>
  <c r="K11" i="1" s="1"/>
  <c r="L11" i="1" s="1"/>
  <c r="M11" i="1" s="1"/>
  <c r="N11" i="1" s="1"/>
  <c r="O11" i="1" s="1"/>
  <c r="P11" i="1" s="1"/>
  <c r="Q11" i="1" s="1"/>
  <c r="R11" i="1" s="1"/>
  <c r="S11" i="1" s="1"/>
  <c r="J51" i="1"/>
  <c r="J21" i="1"/>
  <c r="J26" i="1"/>
  <c r="J12" i="1"/>
  <c r="J18" i="1" s="1"/>
  <c r="J15" i="1"/>
  <c r="P51" i="1"/>
  <c r="P21" i="1"/>
  <c r="P26" i="1" s="1"/>
  <c r="P12" i="1"/>
  <c r="P15" i="1"/>
  <c r="P18" i="1"/>
  <c r="E12" i="1"/>
  <c r="E15" i="1"/>
  <c r="E18" i="1"/>
  <c r="E32" i="1" s="1"/>
  <c r="E21" i="1"/>
  <c r="E26" i="1" s="1"/>
  <c r="E35" i="1" s="1"/>
  <c r="S47" i="1"/>
  <c r="F12" i="1"/>
  <c r="F15" i="1"/>
  <c r="F18" i="1"/>
  <c r="G12" i="1"/>
  <c r="G15" i="1"/>
  <c r="H12" i="1"/>
  <c r="H15" i="1"/>
  <c r="H18" i="1" s="1"/>
  <c r="I12" i="1"/>
  <c r="I15" i="1"/>
  <c r="K12" i="1"/>
  <c r="K18" i="1" s="1"/>
  <c r="K15" i="1"/>
  <c r="L12" i="1"/>
  <c r="L15" i="1"/>
  <c r="M12" i="1"/>
  <c r="M18" i="1" s="1"/>
  <c r="M15" i="1"/>
  <c r="N12" i="1"/>
  <c r="N15" i="1"/>
  <c r="O12" i="1"/>
  <c r="O15" i="1"/>
  <c r="O18" i="1"/>
  <c r="Q12" i="1"/>
  <c r="Q18" i="1" s="1"/>
  <c r="Q15" i="1"/>
  <c r="R12" i="1"/>
  <c r="R15" i="1"/>
  <c r="R18" i="1"/>
  <c r="S12" i="1"/>
  <c r="S18" i="1" s="1"/>
  <c r="S15" i="1"/>
  <c r="F21" i="1"/>
  <c r="F26" i="1"/>
  <c r="G21" i="1"/>
  <c r="G26" i="1" s="1"/>
  <c r="H21" i="1"/>
  <c r="H26" i="1" s="1"/>
  <c r="I21" i="1"/>
  <c r="I26" i="1" s="1"/>
  <c r="K21" i="1"/>
  <c r="K26" i="1" s="1"/>
  <c r="L21" i="1"/>
  <c r="L26" i="1" s="1"/>
  <c r="M21" i="1"/>
  <c r="M26" i="1"/>
  <c r="N21" i="1"/>
  <c r="N26" i="1" s="1"/>
  <c r="O21" i="1"/>
  <c r="O26" i="1"/>
  <c r="Q21" i="1"/>
  <c r="Q26" i="1" s="1"/>
  <c r="R21" i="1"/>
  <c r="R26" i="1" s="1"/>
  <c r="S21" i="1"/>
  <c r="S26" i="1"/>
  <c r="F50" i="1"/>
  <c r="E50" i="1"/>
  <c r="F51" i="1"/>
  <c r="G51" i="1"/>
  <c r="H51" i="1"/>
  <c r="I51" i="1"/>
  <c r="K51" i="1"/>
  <c r="L51" i="1"/>
  <c r="M51" i="1"/>
  <c r="N51" i="1"/>
  <c r="O51" i="1"/>
  <c r="Q51" i="1"/>
  <c r="R51" i="1"/>
  <c r="S51" i="1"/>
  <c r="E51" i="1"/>
  <c r="L18" i="1" l="1"/>
  <c r="I18" i="1"/>
  <c r="F32" i="1"/>
  <c r="N18" i="1"/>
  <c r="G18" i="1"/>
  <c r="F46" i="1"/>
  <c r="F45" i="1" s="1"/>
  <c r="F31" i="1"/>
  <c r="E49" i="1"/>
  <c r="E48" i="1" s="1"/>
  <c r="E34" i="1"/>
  <c r="E46" i="1"/>
  <c r="E45" i="1" s="1"/>
  <c r="E31" i="1"/>
  <c r="E38" i="1" s="1"/>
  <c r="F35" i="1"/>
  <c r="G30" i="1"/>
  <c r="G32" i="1" l="1"/>
  <c r="H30" i="1"/>
  <c r="G35" i="1"/>
  <c r="E52" i="1"/>
  <c r="F34" i="1"/>
  <c r="F38" i="1" s="1"/>
  <c r="F49" i="1"/>
  <c r="F48" i="1" s="1"/>
  <c r="F52" i="1" s="1"/>
  <c r="G49" i="1" l="1"/>
  <c r="G48" i="1" s="1"/>
  <c r="G34" i="1"/>
  <c r="H35" i="1"/>
  <c r="H32" i="1"/>
  <c r="I30" i="1"/>
  <c r="G31" i="1"/>
  <c r="G38" i="1" s="1"/>
  <c r="G46" i="1"/>
  <c r="G45" i="1" s="1"/>
  <c r="G52" i="1" s="1"/>
  <c r="I35" i="1" l="1"/>
  <c r="J30" i="1"/>
  <c r="I32" i="1"/>
  <c r="H31" i="1"/>
  <c r="H46" i="1"/>
  <c r="H45" i="1" s="1"/>
  <c r="H34" i="1"/>
  <c r="H49" i="1"/>
  <c r="H48" i="1" s="1"/>
  <c r="H52" i="1" l="1"/>
  <c r="H38" i="1"/>
  <c r="I31" i="1"/>
  <c r="I46" i="1"/>
  <c r="I45" i="1" s="1"/>
  <c r="J32" i="1"/>
  <c r="K30" i="1"/>
  <c r="J35" i="1"/>
  <c r="I34" i="1"/>
  <c r="I49" i="1"/>
  <c r="I48" i="1" s="1"/>
  <c r="I52" i="1" l="1"/>
  <c r="J31" i="1"/>
  <c r="J46" i="1"/>
  <c r="J45" i="1" s="1"/>
  <c r="J49" i="1"/>
  <c r="J48" i="1" s="1"/>
  <c r="J34" i="1"/>
  <c r="K35" i="1"/>
  <c r="K32" i="1"/>
  <c r="L30" i="1"/>
  <c r="I38" i="1"/>
  <c r="K49" i="1" l="1"/>
  <c r="K48" i="1" s="1"/>
  <c r="K34" i="1"/>
  <c r="J52" i="1"/>
  <c r="K31" i="1"/>
  <c r="K38" i="1" s="1"/>
  <c r="K46" i="1"/>
  <c r="K45" i="1" s="1"/>
  <c r="K52" i="1" s="1"/>
  <c r="L32" i="1"/>
  <c r="M30" i="1"/>
  <c r="L35" i="1"/>
  <c r="J38" i="1"/>
  <c r="L46" i="1" l="1"/>
  <c r="L45" i="1" s="1"/>
  <c r="L31" i="1"/>
  <c r="M32" i="1"/>
  <c r="N30" i="1"/>
  <c r="M35" i="1"/>
  <c r="L34" i="1"/>
  <c r="L49" i="1"/>
  <c r="L48" i="1" s="1"/>
  <c r="M46" i="1" l="1"/>
  <c r="M45" i="1" s="1"/>
  <c r="M31" i="1"/>
  <c r="N32" i="1"/>
  <c r="O30" i="1"/>
  <c r="N35" i="1"/>
  <c r="L38" i="1"/>
  <c r="M49" i="1"/>
  <c r="M48" i="1" s="1"/>
  <c r="M34" i="1"/>
  <c r="L52" i="1"/>
  <c r="O32" i="1" l="1"/>
  <c r="P30" i="1"/>
  <c r="O35" i="1"/>
  <c r="N31" i="1"/>
  <c r="N46" i="1"/>
  <c r="N45" i="1" s="1"/>
  <c r="N49" i="1"/>
  <c r="N48" i="1" s="1"/>
  <c r="N34" i="1"/>
  <c r="M38" i="1"/>
  <c r="M52" i="1"/>
  <c r="O34" i="1" l="1"/>
  <c r="O49" i="1"/>
  <c r="O48" i="1" s="1"/>
  <c r="N38" i="1"/>
  <c r="P32" i="1"/>
  <c r="Q30" i="1"/>
  <c r="P35" i="1"/>
  <c r="N52" i="1"/>
  <c r="O31" i="1"/>
  <c r="O38" i="1" s="1"/>
  <c r="O46" i="1"/>
  <c r="O45" i="1" s="1"/>
  <c r="P49" i="1" l="1"/>
  <c r="P48" i="1" s="1"/>
  <c r="P34" i="1"/>
  <c r="P46" i="1"/>
  <c r="P45" i="1" s="1"/>
  <c r="P52" i="1" s="1"/>
  <c r="P31" i="1"/>
  <c r="P38" i="1" s="1"/>
  <c r="Q32" i="1"/>
  <c r="R30" i="1"/>
  <c r="Q35" i="1"/>
  <c r="O52" i="1"/>
  <c r="Q46" i="1" l="1"/>
  <c r="Q45" i="1" s="1"/>
  <c r="Q52" i="1" s="1"/>
  <c r="Q31" i="1"/>
  <c r="S30" i="1"/>
  <c r="R35" i="1"/>
  <c r="R32" i="1"/>
  <c r="Q49" i="1"/>
  <c r="Q48" i="1" s="1"/>
  <c r="Q34" i="1"/>
  <c r="R46" i="1" l="1"/>
  <c r="R45" i="1" s="1"/>
  <c r="R31" i="1"/>
  <c r="R49" i="1"/>
  <c r="R48" i="1" s="1"/>
  <c r="R34" i="1"/>
  <c r="S35" i="1"/>
  <c r="S32" i="1"/>
  <c r="Q38" i="1"/>
  <c r="R52" i="1" l="1"/>
  <c r="S34" i="1"/>
  <c r="S49" i="1"/>
  <c r="S48" i="1" s="1"/>
  <c r="S46" i="1"/>
  <c r="S45" i="1" s="1"/>
  <c r="S52" i="1" s="1"/>
  <c r="S31" i="1"/>
  <c r="R38" i="1"/>
  <c r="E54" i="1" l="1"/>
  <c r="E53" i="1"/>
  <c r="S38" i="1"/>
  <c r="E40" i="1" l="1"/>
  <c r="E39" i="1"/>
</calcChain>
</file>

<file path=xl/sharedStrings.xml><?xml version="1.0" encoding="utf-8"?>
<sst xmlns="http://schemas.openxmlformats.org/spreadsheetml/2006/main" count="301" uniqueCount="241">
  <si>
    <t>IEȘIRI DE NUMERAR</t>
  </si>
  <si>
    <t>2.1</t>
  </si>
  <si>
    <t>2.1.1</t>
  </si>
  <si>
    <t>cantitate</t>
  </si>
  <si>
    <t>2.1.2</t>
  </si>
  <si>
    <t>pret unitar</t>
  </si>
  <si>
    <t>Mwh/an</t>
  </si>
  <si>
    <t>lei/Mwh</t>
  </si>
  <si>
    <t>2.2</t>
  </si>
  <si>
    <t>2.3</t>
  </si>
  <si>
    <t>lei/an</t>
  </si>
  <si>
    <t>TOTAL IESIRI DE NUMERAR</t>
  </si>
  <si>
    <t>Costuri cu mentenanta si intretinerea investitiei</t>
  </si>
  <si>
    <t>2.4</t>
  </si>
  <si>
    <t>Alte costuri asociate functionarii sistemului de monitorizare</t>
  </si>
  <si>
    <t>PROIECTII FINANCIARE INCREMENTALE</t>
  </si>
  <si>
    <t>2.5</t>
  </si>
  <si>
    <t>TOTAL INTRĂRI DE NUMERAR</t>
  </si>
  <si>
    <t>CALCUL INDICATORI FINANCIARI FARA SPRIJIN DIN PARTEA UNIUNII</t>
  </si>
  <si>
    <t>INTRARI DE NUMERAR</t>
  </si>
  <si>
    <t>IESIRI DE NUMERAR</t>
  </si>
  <si>
    <t>Costuri operationale</t>
  </si>
  <si>
    <t>Costuri de investitie</t>
  </si>
  <si>
    <t>FLUX DE NUMRAR NET</t>
  </si>
  <si>
    <t>RIRF/C</t>
  </si>
  <si>
    <t>VANF/C</t>
  </si>
  <si>
    <t xml:space="preserve">lei </t>
  </si>
  <si>
    <t>%</t>
  </si>
  <si>
    <t>CALCUL INDICATORI FINANCIARI CU SPRIJIN DIN PARTEA UNIUNII</t>
  </si>
  <si>
    <t>RIRF/K</t>
  </si>
  <si>
    <t>VANF/K</t>
  </si>
  <si>
    <t>Contributia nationala (publica si privata)</t>
  </si>
  <si>
    <t>celule care nu trebuie completate</t>
  </si>
  <si>
    <t>Costuri cu inlocuirile pe perioada de analiza</t>
  </si>
  <si>
    <t>1.1</t>
  </si>
  <si>
    <t>1.2</t>
  </si>
  <si>
    <t>Venituri din operarea investitiei</t>
  </si>
  <si>
    <t>Valoarea reziduala</t>
  </si>
  <si>
    <t>celule care contin formule (nu se vor modifica)</t>
  </si>
  <si>
    <t>celule unde trebuie inscrise valori</t>
  </si>
  <si>
    <t>Economie din reducerea consumului de energie electrica</t>
  </si>
  <si>
    <t>Economie din reducerea consumului de gaze naturale</t>
  </si>
  <si>
    <t>1.1.1</t>
  </si>
  <si>
    <t>1.1.2</t>
  </si>
  <si>
    <t>1.2.1</t>
  </si>
  <si>
    <t>1.2.2</t>
  </si>
  <si>
    <t>Costuri cu consumul de energie electrica al sistemului de monitorizare</t>
  </si>
  <si>
    <t>1.3</t>
  </si>
  <si>
    <t>TOTAL INTRARI DE NUMERAR</t>
  </si>
  <si>
    <t>Durata de implementare a investitiei (ani)</t>
  </si>
  <si>
    <t>ANI</t>
  </si>
  <si>
    <t>Costuri cu reinvestitii pe perioada de analiza</t>
  </si>
  <si>
    <t>Nota:</t>
  </si>
  <si>
    <t>- economiile rezultate din reducerea consumului de energie sunt aferente masurilor non-cost</t>
  </si>
  <si>
    <t>- proiectiile financiare sunt exprimate in lei fara TVA</t>
  </si>
  <si>
    <t>REGULI DE COMPLETARE</t>
  </si>
  <si>
    <t>PERIOADA DE OPERARE A PROIECTULUI</t>
  </si>
  <si>
    <t>PERIOADA DE REFERINTA (IMPLEMENTARE + OPERARE) A PROIECTULUI</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</si>
  <si>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</si>
  <si>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</si>
  <si>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</si>
  <si>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</si>
  <si>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</si>
  <si>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</si>
  <si>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</si>
  <si>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</si>
  <si>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</si>
  <si>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</si>
  <si>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</si>
  <si>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</si>
  <si>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</si>
  <si>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</si>
  <si>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</si>
  <si>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</si>
  <si>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</si>
  <si>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</si>
  <si>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</si>
  <si>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</si>
  <si>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</si>
  <si>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</si>
  <si>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</si>
  <si>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</si>
  <si>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1A - Bilanțul</t>
  </si>
  <si>
    <t xml:space="preserve">Completați cu informatii din Bilanțul aferent ultimelor trei exercitii financiare incheiate (ultimii 3 ani fiscali). N reprezintă anul fiscal anterior depunerii cererii de finanțare. </t>
  </si>
  <si>
    <t>Proiectia bilanțului la nivelul intregii activitati a intreprinderii, cu ajutor nerambursabil, pe perioada de implementare si operare a investitiei</t>
  </si>
  <si>
    <t>Implementare si operare</t>
  </si>
  <si>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</si>
  <si>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</si>
  <si>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</si>
  <si>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</si>
  <si>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</si>
  <si>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</si>
  <si>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</si>
  <si>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</si>
  <si>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</si>
  <si>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</si>
  <si>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</si>
  <si>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</si>
  <si>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</si>
  <si>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</si>
  <si>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</si>
  <si>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</si>
  <si>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</si>
  <si>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</si>
  <si>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</si>
  <si>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</si>
  <si>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</si>
  <si>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</si>
  <si>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</si>
  <si>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</si>
  <si>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</si>
  <si>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</si>
  <si>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</si>
  <si>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</si>
  <si>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</si>
  <si>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</si>
  <si>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</si>
  <si>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</si>
  <si>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</si>
  <si>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</si>
  <si>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</si>
  <si>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</si>
  <si>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</si>
  <si>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</si>
  <si>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</si>
  <si>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</si>
  <si>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</si>
  <si>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</si>
  <si>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</si>
  <si>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</si>
  <si>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</si>
  <si>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</si>
  <si>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</si>
  <si>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</si>
  <si>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</si>
  <si>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</si>
  <si>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</si>
  <si>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</si>
  <si>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</si>
  <si>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</si>
  <si>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</si>
  <si>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</si>
  <si>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</si>
  <si>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</si>
  <si>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</si>
  <si>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</si>
  <si>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</si>
  <si>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</si>
  <si>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</si>
  <si>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</si>
  <si>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</si>
  <si>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</si>
  <si>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</si>
  <si>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</si>
  <si>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</si>
  <si>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</si>
  <si>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</si>
  <si>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</si>
  <si>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</si>
  <si>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</si>
  <si>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</si>
  <si>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</si>
  <si>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</si>
  <si>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</si>
  <si>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</si>
  <si>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</si>
  <si>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</si>
  <si>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</si>
  <si>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</si>
  <si>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</si>
  <si>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</si>
  <si>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</si>
  <si>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</si>
  <si>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</si>
  <si>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</si>
  <si>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</si>
  <si>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</si>
  <si>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</si>
  <si>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</si>
  <si>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 xml:space="preserve">Completați cu informatii din Contul de profit și pierdere aferent ultimelor trei exercitii financiare incheiate (ultimii 3 ani fiscali).  N reprezintă anul fiscal anterior depunerii cererii de finanțare. </t>
  </si>
  <si>
    <t>Proiectia Contului de profit și pierdere la nivelul intregii activitati a intreprinderii, cu ajutor nerambursabil, pe perioada de implementare si operare a investitiei</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</si>
  <si>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</si>
  <si>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</si>
  <si>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</si>
  <si>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</si>
  <si>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</si>
  <si>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</si>
  <si>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</si>
  <si>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7/8.</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</si>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</sst>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sz val="9"/>
      <color theme="1"/>
      <name val="Calibri"/>
      <family val="2"/>
      <charset val="238"/>
      <scheme val="minor"/>
    </font>
    <font>
      <b/>
      <sz val="9"/>
      <color theme="1"/>
      <name val="Calibri"/>
      <family val="2"/>
      <charset val="238"/>
      <scheme val="minor"/>
    </font>
    <font>
      <sz val="8"/>
      <name val="Calibri"/>
      <family val="2"/>
      <charset val="238"/>
      <scheme val="minor"/>
    </font>
    <font>
      <i/>
      <sz val="9"/>
      <color theme="1"/>
      <name val="Calibri"/>
      <family val="2"/>
      <charset val="238"/>
      <scheme val="minor"/>
    </font>
    <font>
      <i/>
      <sz val="9"/>
      <color rgb="FFFF0000"/>
      <name val="Calibri"/>
      <family val="2"/>
      <charset val="238"/>
      <scheme val="minor"/>
    </font>
    <font>
      <b/>
      <sz val="9"/>
      <color theme="1"/>
      <name val="Calibri"/>
      <family val="2"/>
      <scheme val="minor"/>
    </font>
    <font>
      <sz val="9"/>
      <color theme="1"/>
      <name val="Calibri"/>
      <family val="2"/>
      <scheme val="minor"/>
    </font>
    <font>
      <i/>
      <sz val="9"/>
      <color theme="1"/>
      <name val="Calibri"/>
      <family val="2"/>
      <scheme val="minor"/>
    </font>
    <font>
      <b/>
      <i/>
      <sz val="9"/>
      <color theme="1"/>
      <name val="Calibri"/>
      <family val="2"/>
      <scheme val="minor"/>
    </font>
    <font>
      <b/>
      <sz val="10"/>
      <color theme="1"/>
      <name val="Calibri"/>
      <family val="2"/>
      <scheme val="minor"/>
    </font>
    <font>
      <sz val="9"/>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59999389629810485"/>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auto="1"/>
      </left>
      <right style="dashed">
        <color auto="1"/>
      </right>
      <top style="dashed">
        <color auto="1"/>
      </top>
      <bottom style="dashed">
        <color auto="1"/>
      </bottom>
      <diagonal/>
    </border>
    <border>
      <left/>
      <right/>
      <top style="dashed">
        <color auto="1"/>
      </top>
      <bottom/>
      <diagonal/>
    </border>
    <border>
      <left style="medium">
        <color indexed="64"/>
      </left>
      <right style="medium">
        <color indexed="64"/>
      </right>
      <top/>
      <bottom style="medium">
        <color indexed="64"/>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right/>
      <top style="medium">
        <color indexed="64"/>
      </top>
      <bottom style="medium">
        <color indexed="64"/>
      </bottom>
      <diagonal/>
    </border>
    <border>
      <left/>
      <right/>
      <top/>
      <bottom style="dashed">
        <color auto="1"/>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7">
    <xf numFmtId="0" fontId="0" fillId="0" borderId="0" xfId="0"/>
    <xf numFmtId="0" fontId="1" fillId="2" borderId="1" xfId="0" applyFont="1" applyFill="1" applyBorder="1" applyAlignment="1">
      <alignment vertical="center" wrapText="1"/>
    </xf>
    <xf numFmtId="4" fontId="1" fillId="2" borderId="4" xfId="0" applyNumberFormat="1" applyFont="1" applyFill="1" applyBorder="1"/>
    <xf numFmtId="4" fontId="7" fillId="3" borderId="4" xfId="0" applyNumberFormat="1" applyFont="1" applyFill="1" applyBorder="1" applyAlignment="1">
      <alignment horizontal="center"/>
    </xf>
    <xf numFmtId="4" fontId="11" fillId="2" borderId="4" xfId="0" applyNumberFormat="1" applyFont="1" applyFill="1" applyBorder="1"/>
    <xf numFmtId="0" fontId="1" fillId="4" borderId="0" xfId="0" applyFont="1" applyFill="1"/>
    <xf numFmtId="0" fontId="1" fillId="4" borderId="0" xfId="0" applyFont="1" applyFill="1" applyAlignment="1">
      <alignment vertical="center" wrapText="1"/>
    </xf>
    <xf numFmtId="0" fontId="5" fillId="4" borderId="0" xfId="0" applyFont="1" applyFill="1"/>
    <xf numFmtId="0" fontId="1" fillId="4" borderId="1" xfId="0" applyFont="1" applyFill="1" applyBorder="1" applyAlignment="1">
      <alignment vertical="center" wrapText="1"/>
    </xf>
    <xf numFmtId="0" fontId="4" fillId="4" borderId="0" xfId="0" applyFont="1" applyFill="1"/>
    <xf numFmtId="4" fontId="1" fillId="4" borderId="0" xfId="0" applyNumberFormat="1" applyFont="1" applyFill="1"/>
    <xf numFmtId="0" fontId="6" fillId="4" borderId="1" xfId="0" applyFont="1" applyFill="1" applyBorder="1"/>
    <xf numFmtId="0" fontId="2" fillId="4" borderId="0"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4" xfId="0" applyFont="1" applyFill="1" applyBorder="1" applyAlignment="1">
      <alignment horizontal="center"/>
    </xf>
    <xf numFmtId="0" fontId="9" fillId="4" borderId="0" xfId="0" applyFont="1" applyFill="1"/>
    <xf numFmtId="16" fontId="8" fillId="4" borderId="4" xfId="0" quotePrefix="1" applyNumberFormat="1" applyFont="1" applyFill="1" applyBorder="1" applyAlignment="1">
      <alignment horizontal="center" vertical="center" wrapText="1"/>
    </xf>
    <xf numFmtId="0" fontId="8" fillId="4" borderId="4" xfId="0" applyFont="1" applyFill="1" applyBorder="1" applyAlignment="1">
      <alignment horizontal="left" vertical="center" wrapText="1"/>
    </xf>
    <xf numFmtId="0" fontId="8" fillId="4" borderId="4" xfId="0" applyFont="1" applyFill="1" applyBorder="1" applyAlignment="1">
      <alignment horizontal="center"/>
    </xf>
    <xf numFmtId="4" fontId="8" fillId="4" borderId="4" xfId="0" applyNumberFormat="1" applyFont="1" applyFill="1" applyBorder="1" applyAlignment="1">
      <alignment horizontal="center"/>
    </xf>
    <xf numFmtId="0" fontId="6" fillId="4" borderId="0" xfId="0" applyFont="1" applyFill="1"/>
    <xf numFmtId="0" fontId="7" fillId="4" borderId="4" xfId="0" quotePrefix="1" applyFont="1" applyFill="1" applyBorder="1" applyAlignment="1">
      <alignment horizontal="center" vertical="center" wrapText="1"/>
    </xf>
    <xf numFmtId="0" fontId="1" fillId="4" borderId="4" xfId="0" applyFont="1" applyFill="1" applyBorder="1" applyAlignment="1">
      <alignment vertical="center"/>
    </xf>
    <xf numFmtId="0" fontId="7" fillId="4" borderId="4" xfId="0" applyFont="1" applyFill="1" applyBorder="1" applyAlignment="1">
      <alignment horizontal="center"/>
    </xf>
    <xf numFmtId="4" fontId="7" fillId="4" borderId="4" xfId="0" applyNumberFormat="1" applyFont="1" applyFill="1" applyBorder="1" applyAlignment="1">
      <alignment horizontal="center"/>
    </xf>
    <xf numFmtId="0" fontId="6" fillId="4" borderId="4" xfId="0" quotePrefix="1" applyFont="1" applyFill="1" applyBorder="1" applyAlignment="1">
      <alignment horizontal="center" vertical="center" wrapText="1"/>
    </xf>
    <xf numFmtId="0" fontId="2" fillId="4" borderId="4" xfId="0" applyFont="1" applyFill="1" applyBorder="1" applyAlignment="1">
      <alignment horizontal="center" vertical="center"/>
    </xf>
    <xf numFmtId="4" fontId="6" fillId="4" borderId="4" xfId="0" applyNumberFormat="1" applyFont="1" applyFill="1" applyBorder="1" applyAlignment="1">
      <alignment horizontal="center"/>
    </xf>
    <xf numFmtId="0" fontId="4" fillId="4" borderId="4" xfId="0" quotePrefix="1" applyFont="1" applyFill="1" applyBorder="1" applyAlignment="1">
      <alignment vertical="center" wrapText="1"/>
    </xf>
    <xf numFmtId="0" fontId="4" fillId="4" borderId="4" xfId="0" applyFont="1" applyFill="1" applyBorder="1" applyAlignment="1">
      <alignment horizontal="center" vertical="center"/>
    </xf>
    <xf numFmtId="4" fontId="4" fillId="4" borderId="4" xfId="0" applyNumberFormat="1" applyFont="1" applyFill="1" applyBorder="1" applyAlignment="1">
      <alignment vertical="center"/>
    </xf>
    <xf numFmtId="0" fontId="1" fillId="4" borderId="4" xfId="0" quotePrefix="1" applyFont="1" applyFill="1" applyBorder="1" applyAlignment="1">
      <alignment vertical="center" wrapText="1"/>
    </xf>
    <xf numFmtId="0" fontId="1" fillId="4" borderId="4" xfId="0" applyFont="1" applyFill="1" applyBorder="1" applyAlignment="1">
      <alignment horizontal="center" vertical="center"/>
    </xf>
    <xf numFmtId="16" fontId="1" fillId="4" borderId="4" xfId="0" quotePrefix="1" applyNumberFormat="1" applyFont="1" applyFill="1" applyBorder="1" applyAlignment="1">
      <alignment vertical="center" wrapText="1"/>
    </xf>
    <xf numFmtId="0" fontId="4" fillId="4" borderId="4" xfId="0" applyFont="1" applyFill="1" applyBorder="1" applyAlignment="1">
      <alignment vertical="center"/>
    </xf>
    <xf numFmtId="0" fontId="4" fillId="4" borderId="4" xfId="0" applyFont="1" applyFill="1" applyBorder="1" applyAlignment="1">
      <alignment vertical="center" wrapText="1"/>
    </xf>
    <xf numFmtId="16" fontId="2" fillId="4" borderId="4" xfId="0" quotePrefix="1" applyNumberFormat="1" applyFont="1" applyFill="1" applyBorder="1" applyAlignment="1">
      <alignment horizontal="center" vertical="center" wrapText="1"/>
    </xf>
    <xf numFmtId="4" fontId="2" fillId="4" borderId="4" xfId="0" applyNumberFormat="1" applyFont="1" applyFill="1" applyBorder="1" applyAlignment="1">
      <alignment horizontal="center" vertical="center"/>
    </xf>
    <xf numFmtId="0" fontId="2" fillId="4" borderId="0" xfId="0" applyFont="1" applyFill="1" applyAlignment="1">
      <alignment horizontal="center"/>
    </xf>
    <xf numFmtId="16" fontId="2" fillId="4" borderId="5" xfId="0" quotePrefix="1" applyNumberFormat="1" applyFont="1" applyFill="1" applyBorder="1" applyAlignment="1">
      <alignment horizontal="center" vertical="center" wrapText="1"/>
    </xf>
    <xf numFmtId="0" fontId="2" fillId="4" borderId="5" xfId="0" applyFont="1" applyFill="1" applyBorder="1" applyAlignment="1">
      <alignment horizontal="center"/>
    </xf>
    <xf numFmtId="0" fontId="2" fillId="4" borderId="5" xfId="0" applyFont="1" applyFill="1" applyBorder="1" applyAlignment="1">
      <alignment horizontal="center" vertical="center"/>
    </xf>
    <xf numFmtId="0" fontId="2" fillId="4" borderId="0" xfId="0" applyFont="1" applyFill="1"/>
    <xf numFmtId="0" fontId="2" fillId="4" borderId="4" xfId="0" applyFont="1" applyFill="1" applyBorder="1" applyAlignment="1">
      <alignment vertical="center" wrapText="1"/>
    </xf>
    <xf numFmtId="0" fontId="2" fillId="4" borderId="4" xfId="0" applyFont="1" applyFill="1" applyBorder="1"/>
    <xf numFmtId="4" fontId="2" fillId="4" borderId="4" xfId="0" applyNumberFormat="1" applyFont="1" applyFill="1" applyBorder="1"/>
    <xf numFmtId="16" fontId="1" fillId="4" borderId="4" xfId="0" quotePrefix="1" applyNumberFormat="1" applyFont="1" applyFill="1" applyBorder="1" applyAlignment="1">
      <alignment horizontal="right" vertical="center" wrapText="1"/>
    </xf>
    <xf numFmtId="0" fontId="1" fillId="4" borderId="4" xfId="0" applyFont="1" applyFill="1" applyBorder="1"/>
    <xf numFmtId="4" fontId="1" fillId="4" borderId="4" xfId="0" applyNumberFormat="1" applyFont="1" applyFill="1" applyBorder="1"/>
    <xf numFmtId="0" fontId="1" fillId="4" borderId="4" xfId="0" quotePrefix="1" applyFont="1" applyFill="1" applyBorder="1" applyAlignment="1">
      <alignment horizontal="right" vertical="center" wrapText="1"/>
    </xf>
    <xf numFmtId="4" fontId="2" fillId="4" borderId="4" xfId="0" applyNumberFormat="1" applyFont="1" applyFill="1" applyBorder="1" applyAlignment="1">
      <alignment horizontal="center"/>
    </xf>
    <xf numFmtId="0" fontId="1" fillId="3" borderId="6" xfId="0" applyFont="1" applyFill="1" applyBorder="1" applyAlignment="1">
      <alignment vertical="center" wrapText="1"/>
    </xf>
    <xf numFmtId="0" fontId="1" fillId="5" borderId="0" xfId="0" applyFont="1" applyFill="1"/>
    <xf numFmtId="4" fontId="1" fillId="3" borderId="4" xfId="0" applyNumberFormat="1" applyFont="1" applyFill="1" applyBorder="1"/>
    <xf numFmtId="0" fontId="8" fillId="4" borderId="0" xfId="0" quotePrefix="1" applyFont="1" applyFill="1"/>
    <xf numFmtId="0" fontId="6" fillId="3" borderId="1" xfId="0" applyFont="1" applyFill="1" applyBorder="1" applyAlignment="1">
      <alignment horizontal="center"/>
    </xf>
    <xf numFmtId="4" fontId="1" fillId="3" borderId="4" xfId="0" applyNumberFormat="1" applyFont="1" applyFill="1" applyBorder="1" applyAlignment="1">
      <alignment vertical="center"/>
    </xf>
    <xf numFmtId="10" fontId="2" fillId="4" borderId="4" xfId="0" applyNumberFormat="1" applyFont="1" applyFill="1" applyBorder="1" applyAlignment="1">
      <alignment horizontal="center"/>
    </xf>
    <xf numFmtId="0" fontId="2" fillId="4" borderId="11" xfId="0" applyFont="1" applyFill="1" applyBorder="1" applyAlignment="1">
      <alignment horizontal="center"/>
    </xf>
    <xf numFmtId="0" fontId="6" fillId="4" borderId="0" xfId="0" applyFont="1" applyFill="1" applyAlignment="1">
      <alignment horizontal="center"/>
    </xf>
    <xf numFmtId="0" fontId="2" fillId="4" borderId="7" xfId="0" applyFont="1" applyFill="1" applyBorder="1" applyAlignment="1">
      <alignment horizontal="center"/>
    </xf>
    <xf numFmtId="0" fontId="1" fillId="4" borderId="8" xfId="0" applyFont="1" applyFill="1" applyBorder="1" applyAlignment="1">
      <alignment vertical="center" wrapText="1"/>
    </xf>
    <xf numFmtId="0" fontId="1" fillId="4" borderId="8" xfId="0" applyFont="1" applyFill="1" applyBorder="1"/>
    <xf numFmtId="0" fontId="6" fillId="4" borderId="4" xfId="0" applyFont="1" applyFill="1" applyBorder="1" applyAlignment="1">
      <alignment horizontal="center"/>
    </xf>
    <xf numFmtId="0" fontId="1" fillId="4" borderId="4"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0" fillId="4" borderId="2" xfId="0" applyFont="1" applyFill="1" applyBorder="1" applyAlignment="1">
      <alignment horizontal="center"/>
    </xf>
    <xf numFmtId="0" fontId="10" fillId="4" borderId="10" xfId="0" applyFont="1" applyFill="1" applyBorder="1" applyAlignment="1">
      <alignment horizontal="center"/>
    </xf>
    <xf numFmtId="0" fontId="10" fillId="4" borderId="3" xfId="0" applyFont="1" applyFill="1" applyBorder="1" applyAlignment="1">
      <alignment horizontal="center"/>
    </xf>
    <xf numFmtId="0" fontId="7" fillId="4" borderId="7" xfId="0" applyFont="1" applyFill="1" applyBorder="1" applyAlignment="1">
      <alignment horizontal="center"/>
    </xf>
    <xf numFmtId="0" fontId="7" fillId="4" borderId="8" xfId="0" applyFont="1" applyFill="1" applyBorder="1" applyAlignment="1">
      <alignment horizontal="center"/>
    </xf>
    <xf numFmtId="0" fontId="7" fillId="4" borderId="9" xfId="0" applyFont="1" applyFill="1" applyBorder="1" applyAlignment="1">
      <alignment horizontal="center"/>
    </xf>
    <xf numFmtId="0" fontId="10" fillId="4" borderId="0" xfId="0" applyFont="1" applyFill="1" applyBorder="1" applyAlignment="1">
      <alignment horizontal="center"/>
    </xf>
    <xf numFmtId="4" fontId="10" fillId="4" borderId="2" xfId="0" applyNumberFormat="1" applyFont="1" applyFill="1" applyBorder="1" applyAlignment="1">
      <alignment horizontal="center"/>
    </xf>
    <xf numFmtId="4" fontId="10" fillId="4" borderId="10" xfId="0" applyNumberFormat="1" applyFont="1" applyFill="1" applyBorder="1" applyAlignment="1">
      <alignment horizontal="center"/>
    </xf>
    <xf numFmtId="4" fontId="10" fillId="4" borderId="3" xfId="0" applyNumberFormat="1" applyFont="1" applyFill="1" applyBorder="1" applyAlignment="1">
      <alignment horizontal="center"/>
    </xf>
    <xf numFmtId="0" fontId="12" fillId="0" borderId="0" xfId="0" applyFont="1" applyAlignment="1">
      <alignment horizontal="center" vertical="top" wrapText="1"/>
    </xf>
    <xf numFmtId="0" fontId="0" fillId="0" borderId="0" xfId="0" applyAlignment="1">
      <alignment vertical="top" wrapText="1"/>
    </xf>
    <xf numFmtId="0" fontId="13"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wrapText="1"/>
    </xf>
    <xf numFmtId="0" fontId="13" fillId="0" borderId="0" xfId="0" applyFont="1" applyAlignment="1">
      <alignment horizontal="left" vertical="top" wrapText="1"/>
    </xf>
    <xf numFmtId="0" fontId="13" fillId="0" borderId="12" xfId="0" applyFont="1" applyBorder="1" applyAlignment="1">
      <alignmen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0" fillId="0" borderId="15" xfId="0" applyBorder="1" applyAlignment="1">
      <alignment vertical="top" wrapText="1"/>
    </xf>
    <xf numFmtId="0" fontId="0" fillId="0" borderId="16" xfId="0" applyBorder="1" applyAlignment="1">
      <alignment horizontal="left" vertical="top" wrapText="1"/>
    </xf>
    <xf numFmtId="4" fontId="0" fillId="0" borderId="0" xfId="0" applyNumberFormat="1" applyAlignment="1">
      <alignment horizontal="left" vertical="top" wrapText="1"/>
    </xf>
    <xf numFmtId="4" fontId="0" fillId="0" borderId="16" xfId="0" applyNumberFormat="1" applyBorder="1" applyAlignment="1">
      <alignment horizontal="right" vertical="top" wrapText="1"/>
    </xf>
    <xf numFmtId="4" fontId="13" fillId="0" borderId="0" xfId="0" applyNumberFormat="1" applyFont="1" applyAlignment="1">
      <alignment horizontal="left" vertical="top" wrapText="1"/>
    </xf>
    <xf numFmtId="4" fontId="13" fillId="0" borderId="16" xfId="0" applyNumberFormat="1" applyFont="1" applyBorder="1" applyAlignment="1">
      <alignment horizontal="right" vertical="top" wrapText="1"/>
    </xf>
    <xf numFmtId="4" fontId="13" fillId="0" borderId="16" xfId="0" applyNumberFormat="1" applyFont="1" applyBorder="1" applyAlignment="1">
      <alignment horizontal="left" vertical="top" wrapText="1"/>
    </xf>
    <xf numFmtId="4" fontId="0" fillId="0" borderId="17" xfId="0" applyNumberFormat="1" applyBorder="1" applyAlignment="1">
      <alignment horizontal="left" vertical="top" wrapText="1"/>
    </xf>
    <xf numFmtId="4" fontId="0" fillId="0" borderId="18" xfId="0" applyNumberFormat="1" applyBorder="1" applyAlignment="1">
      <alignment horizontal="left" vertical="top" wrapText="1"/>
    </xf>
    <xf numFmtId="4" fontId="13" fillId="0" borderId="0" xfId="0" applyNumberFormat="1" applyFont="1" applyAlignment="1">
      <alignment horizontal="left" vertical="top"/>
    </xf>
    <xf numFmtId="0" fontId="0" fillId="0" borderId="17" xfId="0" applyBorder="1" applyAlignment="1">
      <alignment horizontal="left" vertical="top" wrapText="1"/>
    </xf>
    <xf numFmtId="0" fontId="0" fillId="0" borderId="18" xfId="0" applyBorder="1" applyAlignment="1">
      <alignment horizontal="left" vertical="top" wrapText="1"/>
    </xf>
    <xf numFmtId="0" fontId="13" fillId="2" borderId="0" xfId="0" applyFont="1" applyFill="1" applyAlignment="1">
      <alignment horizontal="left" vertical="top" wrapText="1"/>
    </xf>
    <xf numFmtId="0" fontId="13" fillId="2" borderId="16" xfId="0" applyFont="1" applyFill="1" applyBorder="1" applyAlignment="1">
      <alignment horizontal="left" vertical="top" wrapText="1"/>
    </xf>
    <xf numFmtId="0" fontId="0" fillId="0" borderId="19" xfId="0" applyBorder="1" applyAlignment="1">
      <alignment vertical="top" wrapText="1"/>
    </xf>
    <xf numFmtId="0" fontId="0" fillId="0" borderId="20" xfId="0" applyBorder="1" applyAlignment="1">
      <alignment vertical="top" wrapText="1"/>
    </xf>
    <xf numFmtId="0" fontId="13" fillId="0" borderId="21" xfId="0" applyFont="1" applyBorder="1" applyAlignment="1">
      <alignment vertical="top" wrapText="1"/>
    </xf>
    <xf numFmtId="0" fontId="15" fillId="0" borderId="0" xfId="0" applyFont="1" applyAlignment="1">
      <alignment vertical="top" wrapText="1"/>
    </xf>
    <xf numFmtId="4" fontId="16" fillId="0" borderId="0" xfId="0" applyNumberFormat="1" applyFont="1" applyAlignment="1">
      <alignment horizontal="right" vertical="top"/>
    </xf>
    <xf numFmtId="0" fontId="16" fillId="0" borderId="0" xfId="0" applyFont="1" applyAlignment="1">
      <alignment vertical="top"/>
    </xf>
    <xf numFmtId="0" fontId="17" fillId="0" borderId="0" xfId="0" applyFont="1" applyAlignment="1">
      <alignment vertical="top" wrapText="1"/>
    </xf>
    <xf numFmtId="0" fontId="16" fillId="0" borderId="22"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0" xfId="0" applyFont="1" applyAlignment="1">
      <alignment horizontal="center" vertical="center"/>
    </xf>
    <xf numFmtId="0" fontId="16" fillId="0" borderId="22" xfId="0" applyFont="1" applyBorder="1" applyAlignment="1">
      <alignment vertical="top" wrapText="1"/>
    </xf>
    <xf numFmtId="0" fontId="16" fillId="0" borderId="22" xfId="0" applyFont="1" applyBorder="1" applyAlignment="1">
      <alignment horizontal="center" vertical="center" wrapText="1"/>
    </xf>
    <xf numFmtId="3" fontId="16" fillId="0" borderId="21" xfId="0" applyNumberFormat="1" applyFont="1" applyBorder="1" applyAlignment="1">
      <alignment horizontal="center" vertical="center"/>
    </xf>
    <xf numFmtId="3" fontId="16" fillId="0" borderId="13" xfId="0" applyNumberFormat="1" applyFont="1" applyBorder="1" applyAlignment="1">
      <alignment horizontal="center" vertical="center"/>
    </xf>
    <xf numFmtId="0" fontId="18" fillId="0" borderId="22" xfId="0" applyFont="1" applyBorder="1" applyAlignment="1">
      <alignment vertical="top" wrapText="1"/>
    </xf>
    <xf numFmtId="0" fontId="18" fillId="2" borderId="22" xfId="0" applyFont="1" applyFill="1" applyBorder="1" applyAlignment="1" applyProtection="1">
      <alignment horizontal="center" vertical="top"/>
      <protection locked="0"/>
    </xf>
    <xf numFmtId="0" fontId="18" fillId="4" borderId="22" xfId="0" applyFont="1" applyFill="1" applyBorder="1" applyAlignment="1">
      <alignment horizontal="center" vertical="top"/>
    </xf>
    <xf numFmtId="0" fontId="19" fillId="0" borderId="0" xfId="0" applyFont="1" applyAlignment="1">
      <alignment vertical="top"/>
    </xf>
    <xf numFmtId="0" fontId="18" fillId="0" borderId="22" xfId="0" applyFont="1" applyBorder="1" applyAlignment="1">
      <alignment vertical="top"/>
    </xf>
    <xf numFmtId="0" fontId="18" fillId="0" borderId="0" xfId="0" applyFont="1" applyAlignment="1">
      <alignment vertical="top"/>
    </xf>
    <xf numFmtId="3" fontId="19" fillId="0" borderId="22" xfId="0" applyNumberFormat="1" applyFont="1" applyBorder="1" applyAlignment="1">
      <alignment vertical="top" wrapText="1"/>
    </xf>
    <xf numFmtId="4" fontId="19" fillId="2" borderId="22" xfId="0" applyNumberFormat="1" applyFont="1" applyFill="1" applyBorder="1" applyAlignment="1" applyProtection="1">
      <alignment horizontal="right" vertical="top"/>
      <protection locked="0"/>
    </xf>
    <xf numFmtId="3" fontId="19" fillId="0" borderId="22" xfId="0" applyNumberFormat="1" applyFont="1" applyBorder="1" applyAlignment="1">
      <alignment vertical="top"/>
    </xf>
    <xf numFmtId="3" fontId="19" fillId="4" borderId="22" xfId="0" applyNumberFormat="1" applyFont="1" applyFill="1" applyBorder="1" applyAlignment="1">
      <alignment vertical="top" wrapText="1"/>
    </xf>
    <xf numFmtId="4" fontId="19" fillId="0" borderId="0" xfId="0" applyNumberFormat="1" applyFont="1" applyAlignment="1">
      <alignment vertical="top"/>
    </xf>
    <xf numFmtId="3" fontId="18" fillId="4" borderId="22" xfId="0" applyNumberFormat="1" applyFont="1" applyFill="1" applyBorder="1" applyAlignment="1">
      <alignment vertical="top" wrapText="1"/>
    </xf>
    <xf numFmtId="4" fontId="18" fillId="4" borderId="22" xfId="0" applyNumberFormat="1" applyFont="1" applyFill="1" applyBorder="1" applyAlignment="1">
      <alignment horizontal="right" vertical="top"/>
    </xf>
    <xf numFmtId="0" fontId="19" fillId="4" borderId="0" xfId="0" applyFont="1" applyFill="1" applyAlignment="1">
      <alignment vertical="top"/>
    </xf>
    <xf numFmtId="3" fontId="18" fillId="0" borderId="22" xfId="0" applyNumberFormat="1" applyFont="1" applyBorder="1" applyAlignment="1">
      <alignment vertical="top" wrapText="1"/>
    </xf>
    <xf numFmtId="3" fontId="18" fillId="0" borderId="22" xfId="0" applyNumberFormat="1" applyFont="1" applyBorder="1" applyAlignment="1">
      <alignment vertical="top"/>
    </xf>
    <xf numFmtId="4" fontId="19" fillId="0" borderId="22" xfId="0" applyNumberFormat="1" applyFont="1" applyBorder="1" applyAlignment="1">
      <alignment horizontal="right" vertical="top"/>
    </xf>
    <xf numFmtId="0" fontId="18" fillId="4" borderId="0" xfId="0" applyFont="1" applyFill="1" applyAlignment="1">
      <alignment vertical="top"/>
    </xf>
    <xf numFmtId="4" fontId="18" fillId="0" borderId="22" xfId="0" applyNumberFormat="1" applyFont="1" applyBorder="1" applyAlignment="1">
      <alignment horizontal="right" vertical="top"/>
    </xf>
    <xf numFmtId="4" fontId="18" fillId="0" borderId="22" xfId="0" applyNumberFormat="1" applyFont="1" applyBorder="1" applyAlignment="1">
      <alignment vertical="top"/>
    </xf>
    <xf numFmtId="4" fontId="19" fillId="4" borderId="22" xfId="0" applyNumberFormat="1" applyFont="1" applyFill="1" applyBorder="1" applyAlignment="1">
      <alignment horizontal="right" vertical="top"/>
    </xf>
    <xf numFmtId="4" fontId="18" fillId="2" borderId="22" xfId="0" applyNumberFormat="1" applyFont="1" applyFill="1" applyBorder="1" applyAlignment="1" applyProtection="1">
      <alignment horizontal="right" vertical="top"/>
      <protection locked="0"/>
    </xf>
    <xf numFmtId="0" fontId="16" fillId="0" borderId="22" xfId="0" applyFont="1" applyBorder="1" applyAlignment="1">
      <alignment horizontal="left" vertical="top" wrapText="1"/>
    </xf>
    <xf numFmtId="0" fontId="16" fillId="0" borderId="21" xfId="0" applyFont="1" applyBorder="1" applyAlignment="1">
      <alignment horizontal="center" vertical="top" wrapText="1"/>
    </xf>
    <xf numFmtId="0" fontId="16" fillId="0" borderId="13" xfId="0" applyFont="1" applyBorder="1" applyAlignment="1">
      <alignment horizontal="center" vertical="top" wrapText="1"/>
    </xf>
    <xf numFmtId="0" fontId="16" fillId="0" borderId="14" xfId="0" applyFont="1" applyBorder="1" applyAlignment="1">
      <alignment horizontal="center" vertical="top" wrapText="1"/>
    </xf>
    <xf numFmtId="3" fontId="16" fillId="0" borderId="21" xfId="0" applyNumberFormat="1" applyFont="1" applyBorder="1" applyAlignment="1">
      <alignment horizontal="center" vertical="top"/>
    </xf>
    <xf numFmtId="3" fontId="16" fillId="0" borderId="13" xfId="0" applyNumberFormat="1" applyFont="1" applyBorder="1" applyAlignment="1">
      <alignment horizontal="center" vertical="top"/>
    </xf>
    <xf numFmtId="0" fontId="18" fillId="0" borderId="22" xfId="0" applyFont="1" applyBorder="1" applyAlignment="1">
      <alignment horizontal="center" vertical="top"/>
    </xf>
    <xf numFmtId="0" fontId="19" fillId="4" borderId="22" xfId="0" applyFont="1" applyFill="1" applyBorder="1" applyAlignment="1">
      <alignment vertical="top" wrapText="1"/>
    </xf>
    <xf numFmtId="4" fontId="19" fillId="2" borderId="22" xfId="0" applyNumberFormat="1" applyFont="1" applyFill="1" applyBorder="1" applyAlignment="1" applyProtection="1">
      <alignment vertical="top"/>
      <protection locked="0"/>
    </xf>
    <xf numFmtId="16" fontId="19" fillId="4" borderId="22" xfId="0" applyNumberFormat="1" applyFont="1" applyFill="1" applyBorder="1" applyAlignment="1">
      <alignment horizontal="right" vertical="top" wrapText="1"/>
    </xf>
    <xf numFmtId="0" fontId="19" fillId="0" borderId="22" xfId="0" applyFont="1" applyBorder="1" applyAlignment="1">
      <alignment vertical="top" wrapText="1"/>
    </xf>
    <xf numFmtId="4" fontId="19" fillId="0" borderId="22" xfId="0" applyNumberFormat="1" applyFont="1" applyBorder="1" applyAlignment="1" applyProtection="1">
      <alignment vertical="top"/>
      <protection locked="0"/>
    </xf>
    <xf numFmtId="4" fontId="19" fillId="0" borderId="22" xfId="0" applyNumberFormat="1" applyFont="1" applyBorder="1" applyAlignment="1">
      <alignment vertical="top"/>
    </xf>
    <xf numFmtId="4" fontId="19" fillId="4" borderId="22" xfId="0" applyNumberFormat="1" applyFont="1" applyFill="1" applyBorder="1" applyAlignment="1">
      <alignment vertical="top"/>
    </xf>
    <xf numFmtId="4" fontId="18" fillId="2" borderId="22" xfId="0" applyNumberFormat="1" applyFont="1" applyFill="1" applyBorder="1" applyAlignment="1" applyProtection="1">
      <alignment vertical="top"/>
      <protection locked="0"/>
    </xf>
    <xf numFmtId="4" fontId="18" fillId="4" borderId="22" xfId="0" applyNumberFormat="1" applyFont="1" applyFill="1" applyBorder="1" applyAlignment="1" applyProtection="1">
      <alignment vertical="top"/>
      <protection locked="0"/>
    </xf>
    <xf numFmtId="4" fontId="18" fillId="4" borderId="22"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ina.costachescu/Desktop/POIM-%20eficienta%20energetica/Minimis%2010.08.2022/Pachet%20minimis%2017.08.2022/Ghid_specific_1.1.C_apel_2_word%20(1)/Copy%20of%20Anexa1-5-a.Plan%20de%20afaceri-Macheta%20Axa%2011C_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1E-ITT "/>
      <sheetName val="1E-ITT  ONG"/>
      <sheetName val="1E-ITT UAT"/>
      <sheetName val="2A-Buget_cerere"/>
      <sheetName val="2B-Investitie"/>
    </sheetNames>
    <sheetDataSet>
      <sheetData sheetId="0">
        <row r="3">
          <cell r="E3" t="str">
            <v>Proiectia bilanțului la nivelul intregii activitati a intreprinderii, cu ajutor nerambursabil, pe perioada de implementare si operare a investitiei</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8F24C-75FE-41D0-BDD0-AB1E4354DFCF}">
  <dimension ref="A2:N105"/>
  <sheetViews>
    <sheetView topLeftCell="A16" workbookViewId="0">
      <selection activeCell="U13" sqref="U13"/>
    </sheetView>
  </sheetViews>
  <sheetFormatPr defaultRowHeight="15" x14ac:dyDescent="0.25"/>
  <cols>
    <col min="1" max="1" width="26.42578125" customWidth="1"/>
  </cols>
  <sheetData>
    <row r="2" spans="1:14" s="107" customFormat="1" ht="30" x14ac:dyDescent="0.25">
      <c r="A2" s="105" t="s">
        <v>82</v>
      </c>
      <c r="B2" s="106"/>
      <c r="C2" s="106"/>
      <c r="D2" s="106"/>
    </row>
    <row r="3" spans="1:14" s="107" customFormat="1" ht="12.75" x14ac:dyDescent="0.25">
      <c r="A3" s="108"/>
      <c r="B3" s="106"/>
      <c r="C3" s="106"/>
      <c r="D3" s="106"/>
    </row>
    <row r="4" spans="1:14" s="113" customFormat="1" ht="52.5" customHeight="1" x14ac:dyDescent="0.25">
      <c r="A4" s="109" t="s">
        <v>83</v>
      </c>
      <c r="B4" s="109"/>
      <c r="C4" s="109"/>
      <c r="D4" s="109"/>
      <c r="E4" s="110" t="s">
        <v>84</v>
      </c>
      <c r="F4" s="111"/>
      <c r="G4" s="111"/>
      <c r="H4" s="111"/>
      <c r="I4" s="111"/>
      <c r="J4" s="111"/>
      <c r="K4" s="111"/>
      <c r="L4" s="111"/>
      <c r="M4" s="111"/>
      <c r="N4" s="112"/>
    </row>
    <row r="5" spans="1:14" s="113" customFormat="1" ht="12.75" x14ac:dyDescent="0.25">
      <c r="A5" s="114"/>
      <c r="B5" s="115"/>
      <c r="C5" s="115"/>
      <c r="D5" s="115"/>
      <c r="E5" s="116" t="s">
        <v>85</v>
      </c>
      <c r="F5" s="117"/>
      <c r="G5" s="117"/>
      <c r="H5" s="117"/>
      <c r="I5" s="117"/>
      <c r="J5" s="117"/>
      <c r="K5" s="117"/>
      <c r="L5" s="117"/>
      <c r="M5" s="117"/>
      <c r="N5" s="117"/>
    </row>
    <row r="6" spans="1:14" s="121" customFormat="1" ht="12.75" x14ac:dyDescent="0.25">
      <c r="A6" s="118"/>
      <c r="B6" s="119" t="s">
        <v>86</v>
      </c>
      <c r="C6" s="119" t="s">
        <v>87</v>
      </c>
      <c r="D6" s="119" t="s">
        <v>88</v>
      </c>
      <c r="E6" s="120">
        <v>1</v>
      </c>
      <c r="F6" s="120">
        <v>2</v>
      </c>
      <c r="G6" s="120">
        <v>3</v>
      </c>
      <c r="H6" s="120">
        <v>4</v>
      </c>
      <c r="I6" s="120">
        <v>5</v>
      </c>
      <c r="J6" s="120">
        <v>6</v>
      </c>
      <c r="K6" s="120">
        <v>7</v>
      </c>
      <c r="L6" s="120">
        <v>8</v>
      </c>
      <c r="M6" s="120">
        <v>9</v>
      </c>
      <c r="N6" s="120">
        <v>10</v>
      </c>
    </row>
    <row r="7" spans="1:14" s="123" customFormat="1" ht="38.25" x14ac:dyDescent="0.25">
      <c r="A7" s="118" t="s">
        <v>89</v>
      </c>
      <c r="B7" s="122"/>
      <c r="C7" s="122"/>
      <c r="D7" s="122"/>
    </row>
    <row r="8" spans="1:14" s="121" customFormat="1" ht="51" x14ac:dyDescent="0.25">
      <c r="A8" s="124" t="s">
        <v>90</v>
      </c>
      <c r="B8" s="125">
        <v>0</v>
      </c>
      <c r="C8" s="125">
        <v>0</v>
      </c>
      <c r="D8" s="125">
        <v>0</v>
      </c>
      <c r="E8" s="125">
        <v>0</v>
      </c>
      <c r="F8" s="125">
        <v>0</v>
      </c>
      <c r="G8" s="125">
        <v>0</v>
      </c>
      <c r="H8" s="125">
        <v>0</v>
      </c>
      <c r="I8" s="125">
        <v>0</v>
      </c>
      <c r="J8" s="125">
        <v>0</v>
      </c>
      <c r="K8" s="125">
        <v>0</v>
      </c>
      <c r="L8" s="125">
        <v>0</v>
      </c>
      <c r="M8" s="125">
        <v>0</v>
      </c>
      <c r="N8" s="125">
        <v>0</v>
      </c>
    </row>
    <row r="9" spans="1:14" s="121" customFormat="1" ht="38.25" x14ac:dyDescent="0.25">
      <c r="A9" s="124" t="s">
        <v>91</v>
      </c>
      <c r="B9" s="126"/>
      <c r="C9" s="126"/>
      <c r="D9" s="126"/>
    </row>
    <row r="10" spans="1:14" s="121" customFormat="1" ht="27" customHeight="1" x14ac:dyDescent="0.25">
      <c r="A10" s="124" t="s">
        <v>92</v>
      </c>
      <c r="B10" s="125">
        <v>0</v>
      </c>
      <c r="C10" s="125">
        <v>0</v>
      </c>
      <c r="D10" s="125">
        <v>0</v>
      </c>
      <c r="E10" s="125">
        <v>0</v>
      </c>
      <c r="F10" s="125">
        <v>0</v>
      </c>
      <c r="G10" s="125">
        <v>0</v>
      </c>
      <c r="H10" s="125">
        <v>0</v>
      </c>
      <c r="I10" s="125">
        <v>0</v>
      </c>
      <c r="J10" s="125">
        <v>0</v>
      </c>
      <c r="K10" s="125">
        <v>0</v>
      </c>
      <c r="L10" s="125">
        <v>0</v>
      </c>
      <c r="M10" s="125">
        <v>0</v>
      </c>
      <c r="N10" s="125">
        <v>0</v>
      </c>
    </row>
    <row r="11" spans="1:14" s="121" customFormat="1" ht="18" customHeight="1" x14ac:dyDescent="0.25">
      <c r="A11" s="124" t="s">
        <v>93</v>
      </c>
      <c r="B11" s="125">
        <v>0</v>
      </c>
      <c r="C11" s="125">
        <v>0</v>
      </c>
      <c r="D11" s="125">
        <v>0</v>
      </c>
      <c r="E11" s="125">
        <v>0</v>
      </c>
      <c r="F11" s="125">
        <v>0</v>
      </c>
      <c r="G11" s="125">
        <v>0</v>
      </c>
      <c r="H11" s="125">
        <v>0</v>
      </c>
      <c r="I11" s="125">
        <v>0</v>
      </c>
      <c r="J11" s="125">
        <v>0</v>
      </c>
      <c r="K11" s="125">
        <v>0</v>
      </c>
      <c r="L11" s="125">
        <v>0</v>
      </c>
      <c r="M11" s="125">
        <v>0</v>
      </c>
      <c r="N11" s="125">
        <v>0</v>
      </c>
    </row>
    <row r="12" spans="1:14" s="121" customFormat="1" ht="76.5" x14ac:dyDescent="0.25">
      <c r="A12" s="124" t="s">
        <v>94</v>
      </c>
      <c r="B12" s="125">
        <v>0</v>
      </c>
      <c r="C12" s="125">
        <v>0</v>
      </c>
      <c r="D12" s="125">
        <v>0</v>
      </c>
      <c r="E12" s="125">
        <v>0</v>
      </c>
      <c r="F12" s="125">
        <v>0</v>
      </c>
      <c r="G12" s="125">
        <v>0</v>
      </c>
      <c r="H12" s="125">
        <v>0</v>
      </c>
      <c r="I12" s="125">
        <v>0</v>
      </c>
      <c r="J12" s="125">
        <v>0</v>
      </c>
      <c r="K12" s="125">
        <v>0</v>
      </c>
      <c r="L12" s="125">
        <v>0</v>
      </c>
      <c r="M12" s="125">
        <v>0</v>
      </c>
      <c r="N12" s="125">
        <v>0</v>
      </c>
    </row>
    <row r="13" spans="1:14" s="121" customFormat="1" ht="178.5" x14ac:dyDescent="0.25">
      <c r="A13" s="124" t="s">
        <v>95</v>
      </c>
      <c r="B13" s="125">
        <v>0</v>
      </c>
      <c r="C13" s="125">
        <v>0</v>
      </c>
      <c r="D13" s="125">
        <v>0</v>
      </c>
      <c r="E13" s="125">
        <v>0</v>
      </c>
      <c r="F13" s="125">
        <v>0</v>
      </c>
      <c r="G13" s="125">
        <v>0</v>
      </c>
      <c r="H13" s="125">
        <v>0</v>
      </c>
      <c r="I13" s="125">
        <v>0</v>
      </c>
      <c r="J13" s="125">
        <v>0</v>
      </c>
      <c r="K13" s="125">
        <v>0</v>
      </c>
      <c r="L13" s="125">
        <v>0</v>
      </c>
      <c r="M13" s="125">
        <v>0</v>
      </c>
      <c r="N13" s="125">
        <v>0</v>
      </c>
    </row>
    <row r="14" spans="1:14" s="121" customFormat="1" ht="51" x14ac:dyDescent="0.25">
      <c r="A14" s="124" t="s">
        <v>96</v>
      </c>
      <c r="B14" s="125">
        <v>0</v>
      </c>
      <c r="C14" s="125">
        <v>0</v>
      </c>
      <c r="D14" s="125">
        <v>0</v>
      </c>
      <c r="E14" s="125">
        <v>0</v>
      </c>
      <c r="F14" s="125">
        <v>0</v>
      </c>
      <c r="G14" s="125">
        <v>0</v>
      </c>
      <c r="H14" s="125">
        <v>0</v>
      </c>
      <c r="I14" s="125">
        <v>0</v>
      </c>
      <c r="J14" s="125">
        <v>0</v>
      </c>
      <c r="K14" s="125">
        <v>0</v>
      </c>
      <c r="L14" s="125">
        <v>0</v>
      </c>
      <c r="M14" s="125">
        <v>0</v>
      </c>
      <c r="N14" s="125">
        <v>0</v>
      </c>
    </row>
    <row r="15" spans="1:14" s="121" customFormat="1" ht="114.75" x14ac:dyDescent="0.25">
      <c r="A15" s="124" t="s">
        <v>97</v>
      </c>
      <c r="B15" s="125">
        <v>0</v>
      </c>
      <c r="C15" s="125">
        <v>0</v>
      </c>
      <c r="D15" s="125">
        <v>0</v>
      </c>
      <c r="E15" s="125">
        <v>0</v>
      </c>
      <c r="F15" s="125">
        <v>0</v>
      </c>
      <c r="G15" s="125">
        <v>0</v>
      </c>
      <c r="H15" s="125">
        <v>0</v>
      </c>
      <c r="I15" s="125">
        <v>0</v>
      </c>
      <c r="J15" s="125">
        <v>0</v>
      </c>
      <c r="K15" s="125">
        <v>0</v>
      </c>
      <c r="L15" s="125">
        <v>0</v>
      </c>
      <c r="M15" s="125">
        <v>0</v>
      </c>
      <c r="N15" s="125">
        <v>0</v>
      </c>
    </row>
    <row r="16" spans="1:14" s="121" customFormat="1" ht="51" x14ac:dyDescent="0.25">
      <c r="A16" s="127" t="s">
        <v>98</v>
      </c>
      <c r="B16" s="125">
        <v>0</v>
      </c>
      <c r="C16" s="125">
        <v>0</v>
      </c>
      <c r="D16" s="125">
        <v>0</v>
      </c>
      <c r="E16" s="125">
        <v>0</v>
      </c>
      <c r="F16" s="125">
        <v>0</v>
      </c>
      <c r="G16" s="125">
        <v>0</v>
      </c>
      <c r="H16" s="125">
        <v>0</v>
      </c>
      <c r="I16" s="125">
        <v>0</v>
      </c>
      <c r="J16" s="125">
        <v>0</v>
      </c>
      <c r="K16" s="125">
        <v>0</v>
      </c>
      <c r="L16" s="125">
        <v>0</v>
      </c>
      <c r="M16" s="125">
        <v>0</v>
      </c>
      <c r="N16" s="125">
        <v>0</v>
      </c>
    </row>
    <row r="17" spans="1:14" s="121" customFormat="1" ht="114.75" x14ac:dyDescent="0.25">
      <c r="A17" s="124" t="s">
        <v>99</v>
      </c>
      <c r="B17" s="125">
        <v>0</v>
      </c>
      <c r="C17" s="125">
        <v>0</v>
      </c>
      <c r="D17" s="125">
        <v>0</v>
      </c>
      <c r="E17" s="125">
        <v>0</v>
      </c>
      <c r="F17" s="125">
        <v>0</v>
      </c>
      <c r="G17" s="125">
        <v>0</v>
      </c>
      <c r="H17" s="125">
        <v>0</v>
      </c>
      <c r="I17" s="125">
        <v>0</v>
      </c>
      <c r="J17" s="125">
        <v>0</v>
      </c>
      <c r="K17" s="125">
        <v>0</v>
      </c>
      <c r="L17" s="125">
        <v>0</v>
      </c>
      <c r="M17" s="125">
        <v>0</v>
      </c>
      <c r="N17" s="125">
        <v>0</v>
      </c>
    </row>
    <row r="18" spans="1:14" s="121" customFormat="1" ht="216.75" x14ac:dyDescent="0.25">
      <c r="A18" s="124" t="s">
        <v>100</v>
      </c>
      <c r="B18" s="125">
        <v>0</v>
      </c>
      <c r="C18" s="125">
        <v>0</v>
      </c>
      <c r="D18" s="125">
        <v>0</v>
      </c>
      <c r="E18" s="125">
        <v>0</v>
      </c>
      <c r="F18" s="125">
        <v>0</v>
      </c>
      <c r="G18" s="125">
        <v>0</v>
      </c>
      <c r="H18" s="125">
        <v>0</v>
      </c>
      <c r="I18" s="125">
        <v>0</v>
      </c>
      <c r="J18" s="125">
        <v>0</v>
      </c>
      <c r="K18" s="125">
        <v>0</v>
      </c>
      <c r="L18" s="125">
        <v>0</v>
      </c>
      <c r="M18" s="125">
        <v>0</v>
      </c>
      <c r="N18" s="125">
        <v>0</v>
      </c>
    </row>
    <row r="19" spans="1:14" s="121" customFormat="1" ht="89.25" x14ac:dyDescent="0.25">
      <c r="A19" s="124" t="s">
        <v>101</v>
      </c>
      <c r="B19" s="125">
        <v>0</v>
      </c>
      <c r="C19" s="125">
        <v>0</v>
      </c>
      <c r="D19" s="125">
        <v>0</v>
      </c>
      <c r="E19" s="125">
        <v>0</v>
      </c>
      <c r="F19" s="125">
        <v>0</v>
      </c>
      <c r="G19" s="125">
        <v>0</v>
      </c>
      <c r="H19" s="125">
        <v>0</v>
      </c>
      <c r="I19" s="125">
        <v>0</v>
      </c>
      <c r="J19" s="125">
        <v>0</v>
      </c>
      <c r="K19" s="125">
        <v>0</v>
      </c>
      <c r="L19" s="125">
        <v>0</v>
      </c>
      <c r="M19" s="125">
        <v>0</v>
      </c>
      <c r="N19" s="125">
        <v>0</v>
      </c>
    </row>
    <row r="20" spans="1:14" s="121" customFormat="1" ht="63.75" x14ac:dyDescent="0.25">
      <c r="A20" s="124" t="s">
        <v>102</v>
      </c>
      <c r="B20" s="125">
        <v>0</v>
      </c>
      <c r="C20" s="125">
        <v>0</v>
      </c>
      <c r="D20" s="125">
        <v>0</v>
      </c>
      <c r="E20" s="125">
        <v>0</v>
      </c>
      <c r="F20" s="125">
        <v>0</v>
      </c>
      <c r="G20" s="125">
        <v>0</v>
      </c>
      <c r="H20" s="125">
        <v>0</v>
      </c>
      <c r="I20" s="125">
        <v>0</v>
      </c>
      <c r="J20" s="125">
        <v>0</v>
      </c>
      <c r="K20" s="125">
        <v>0</v>
      </c>
      <c r="L20" s="125">
        <v>0</v>
      </c>
      <c r="M20" s="125">
        <v>0</v>
      </c>
      <c r="N20" s="125">
        <v>0</v>
      </c>
    </row>
    <row r="21" spans="1:14" s="121" customFormat="1" ht="76.5" x14ac:dyDescent="0.25">
      <c r="A21" s="124" t="s">
        <v>103</v>
      </c>
      <c r="B21" s="125">
        <v>0</v>
      </c>
      <c r="C21" s="125">
        <v>0</v>
      </c>
      <c r="D21" s="125">
        <v>0</v>
      </c>
      <c r="E21" s="125">
        <v>0</v>
      </c>
      <c r="F21" s="125">
        <v>0</v>
      </c>
      <c r="G21" s="125">
        <v>0</v>
      </c>
      <c r="H21" s="125">
        <v>0</v>
      </c>
      <c r="I21" s="125">
        <v>0</v>
      </c>
      <c r="J21" s="125">
        <v>0</v>
      </c>
      <c r="K21" s="125">
        <v>0</v>
      </c>
      <c r="L21" s="125">
        <v>0</v>
      </c>
      <c r="M21" s="125">
        <v>0</v>
      </c>
      <c r="N21" s="125">
        <v>0</v>
      </c>
    </row>
    <row r="22" spans="1:14" s="121" customFormat="1" ht="89.25" x14ac:dyDescent="0.25">
      <c r="A22" s="124" t="s">
        <v>104</v>
      </c>
      <c r="B22" s="125">
        <v>0</v>
      </c>
      <c r="C22" s="125">
        <v>0</v>
      </c>
      <c r="D22" s="125">
        <v>0</v>
      </c>
      <c r="E22" s="125">
        <v>0</v>
      </c>
      <c r="F22" s="125">
        <v>0</v>
      </c>
      <c r="G22" s="125">
        <v>0</v>
      </c>
      <c r="H22" s="125">
        <v>0</v>
      </c>
      <c r="I22" s="125">
        <v>0</v>
      </c>
      <c r="J22" s="125">
        <v>0</v>
      </c>
      <c r="K22" s="125">
        <v>0</v>
      </c>
      <c r="L22" s="125">
        <v>0</v>
      </c>
      <c r="M22" s="125">
        <v>0</v>
      </c>
      <c r="N22" s="125">
        <v>0</v>
      </c>
    </row>
    <row r="23" spans="1:14" s="121" customFormat="1" ht="76.5" x14ac:dyDescent="0.25">
      <c r="A23" s="124" t="s">
        <v>105</v>
      </c>
      <c r="B23" s="125">
        <v>0</v>
      </c>
      <c r="C23" s="125">
        <v>0</v>
      </c>
      <c r="D23" s="125">
        <v>0</v>
      </c>
      <c r="E23" s="125">
        <v>0</v>
      </c>
      <c r="F23" s="125">
        <v>0</v>
      </c>
      <c r="G23" s="125">
        <v>0</v>
      </c>
      <c r="H23" s="125">
        <v>0</v>
      </c>
      <c r="I23" s="125">
        <v>0</v>
      </c>
      <c r="J23" s="125">
        <v>0</v>
      </c>
      <c r="K23" s="125">
        <v>0</v>
      </c>
      <c r="L23" s="125">
        <v>0</v>
      </c>
      <c r="M23" s="125">
        <v>0</v>
      </c>
      <c r="N23" s="125">
        <v>0</v>
      </c>
    </row>
    <row r="24" spans="1:14" s="121" customFormat="1" ht="102" x14ac:dyDescent="0.25">
      <c r="A24" s="124" t="s">
        <v>106</v>
      </c>
      <c r="B24" s="125">
        <v>0</v>
      </c>
      <c r="C24" s="125">
        <v>0</v>
      </c>
      <c r="D24" s="125">
        <v>0</v>
      </c>
      <c r="E24" s="125">
        <v>0</v>
      </c>
      <c r="F24" s="125">
        <v>0</v>
      </c>
      <c r="G24" s="125">
        <v>0</v>
      </c>
      <c r="H24" s="125">
        <v>0</v>
      </c>
      <c r="I24" s="125">
        <v>0</v>
      </c>
      <c r="J24" s="125">
        <v>0</v>
      </c>
      <c r="K24" s="125">
        <v>0</v>
      </c>
      <c r="L24" s="125">
        <v>0</v>
      </c>
      <c r="M24" s="125">
        <v>0</v>
      </c>
      <c r="N24" s="125">
        <v>0</v>
      </c>
    </row>
    <row r="25" spans="1:14" s="121" customFormat="1" ht="127.5" x14ac:dyDescent="0.25">
      <c r="A25" s="124" t="s">
        <v>107</v>
      </c>
      <c r="B25" s="125">
        <v>0</v>
      </c>
      <c r="C25" s="125">
        <v>0</v>
      </c>
      <c r="D25" s="125">
        <v>0</v>
      </c>
      <c r="E25" s="125">
        <v>0</v>
      </c>
      <c r="F25" s="125">
        <v>0</v>
      </c>
      <c r="G25" s="125">
        <v>0</v>
      </c>
      <c r="H25" s="125">
        <v>0</v>
      </c>
      <c r="I25" s="125">
        <v>0</v>
      </c>
      <c r="J25" s="125">
        <v>0</v>
      </c>
      <c r="K25" s="125">
        <v>0</v>
      </c>
      <c r="L25" s="125">
        <v>0</v>
      </c>
      <c r="M25" s="125">
        <v>0</v>
      </c>
      <c r="N25" s="125">
        <v>0</v>
      </c>
    </row>
    <row r="26" spans="1:14" s="121" customFormat="1" ht="140.25" x14ac:dyDescent="0.25">
      <c r="A26" s="124" t="s">
        <v>108</v>
      </c>
      <c r="B26" s="125">
        <v>0</v>
      </c>
      <c r="C26" s="125">
        <v>0</v>
      </c>
      <c r="D26" s="125">
        <v>0</v>
      </c>
      <c r="E26" s="125">
        <v>0</v>
      </c>
      <c r="F26" s="125">
        <v>0</v>
      </c>
      <c r="G26" s="125">
        <v>0</v>
      </c>
      <c r="H26" s="125">
        <v>0</v>
      </c>
      <c r="I26" s="125">
        <v>0</v>
      </c>
      <c r="J26" s="125">
        <v>0</v>
      </c>
      <c r="K26" s="125">
        <v>0</v>
      </c>
      <c r="L26" s="125">
        <v>0</v>
      </c>
      <c r="M26" s="125">
        <v>0</v>
      </c>
      <c r="N26" s="125">
        <v>0</v>
      </c>
    </row>
    <row r="27" spans="1:14" s="121" customFormat="1" ht="51" x14ac:dyDescent="0.25">
      <c r="A27" s="124" t="s">
        <v>109</v>
      </c>
      <c r="B27" s="128">
        <f>B10+B11+B12+B13+B14+B15+B16+B17+B18+B19+B20+B21+B22-B23-B24-B25-B26</f>
        <v>0</v>
      </c>
      <c r="C27" s="128">
        <f t="shared" ref="C27:N27" si="0">C10+C11+C12+C13+C14+C15+C16+C17+C18+C19+C20+C21+C22-C23-C24-C25-C26</f>
        <v>0</v>
      </c>
      <c r="D27" s="128">
        <f t="shared" si="0"/>
        <v>0</v>
      </c>
      <c r="E27" s="128">
        <f t="shared" si="0"/>
        <v>0</v>
      </c>
      <c r="F27" s="128">
        <f t="shared" si="0"/>
        <v>0</v>
      </c>
      <c r="G27" s="128">
        <f t="shared" si="0"/>
        <v>0</v>
      </c>
      <c r="H27" s="128">
        <f t="shared" si="0"/>
        <v>0</v>
      </c>
      <c r="I27" s="128">
        <f t="shared" si="0"/>
        <v>0</v>
      </c>
      <c r="J27" s="128">
        <f t="shared" si="0"/>
        <v>0</v>
      </c>
      <c r="K27" s="128">
        <f t="shared" si="0"/>
        <v>0</v>
      </c>
      <c r="L27" s="128">
        <f t="shared" si="0"/>
        <v>0</v>
      </c>
      <c r="M27" s="128">
        <f t="shared" si="0"/>
        <v>0</v>
      </c>
      <c r="N27" s="128">
        <f t="shared" si="0"/>
        <v>0</v>
      </c>
    </row>
    <row r="28" spans="1:14" s="121" customFormat="1" ht="38.25" x14ac:dyDescent="0.25">
      <c r="A28" s="124" t="s">
        <v>110</v>
      </c>
      <c r="B28" s="125">
        <v>0</v>
      </c>
      <c r="C28" s="125">
        <v>0</v>
      </c>
      <c r="D28" s="125">
        <v>0</v>
      </c>
      <c r="E28" s="125">
        <v>0</v>
      </c>
      <c r="F28" s="125">
        <v>0</v>
      </c>
      <c r="G28" s="125">
        <v>0</v>
      </c>
      <c r="H28" s="125">
        <v>0</v>
      </c>
      <c r="I28" s="125">
        <v>0</v>
      </c>
      <c r="J28" s="125">
        <v>0</v>
      </c>
      <c r="K28" s="125">
        <v>0</v>
      </c>
      <c r="L28" s="125">
        <v>0</v>
      </c>
      <c r="M28" s="125">
        <v>0</v>
      </c>
      <c r="N28" s="125">
        <v>0</v>
      </c>
    </row>
    <row r="29" spans="1:14" s="131" customFormat="1" ht="38.25" x14ac:dyDescent="0.25">
      <c r="A29" s="129" t="s">
        <v>111</v>
      </c>
      <c r="B29" s="130">
        <f>SUM(B8+B27+B28)</f>
        <v>0</v>
      </c>
      <c r="C29" s="130">
        <f t="shared" ref="C29:N29" si="1">SUM(C8+C27+C28)</f>
        <v>0</v>
      </c>
      <c r="D29" s="130">
        <f t="shared" si="1"/>
        <v>0</v>
      </c>
      <c r="E29" s="130">
        <f t="shared" si="1"/>
        <v>0</v>
      </c>
      <c r="F29" s="130">
        <f t="shared" si="1"/>
        <v>0</v>
      </c>
      <c r="G29" s="130">
        <f t="shared" si="1"/>
        <v>0</v>
      </c>
      <c r="H29" s="130">
        <f t="shared" si="1"/>
        <v>0</v>
      </c>
      <c r="I29" s="130">
        <f t="shared" si="1"/>
        <v>0</v>
      </c>
      <c r="J29" s="130">
        <f t="shared" si="1"/>
        <v>0</v>
      </c>
      <c r="K29" s="130">
        <f t="shared" si="1"/>
        <v>0</v>
      </c>
      <c r="L29" s="130">
        <f t="shared" si="1"/>
        <v>0</v>
      </c>
      <c r="M29" s="130">
        <f t="shared" si="1"/>
        <v>0</v>
      </c>
      <c r="N29" s="130">
        <f t="shared" si="1"/>
        <v>0</v>
      </c>
    </row>
    <row r="30" spans="1:14" s="123" customFormat="1" ht="25.5" x14ac:dyDescent="0.25">
      <c r="A30" s="132" t="s">
        <v>112</v>
      </c>
      <c r="B30" s="133"/>
      <c r="C30" s="133"/>
      <c r="D30" s="133"/>
      <c r="E30" s="133"/>
      <c r="F30" s="133"/>
      <c r="G30" s="133"/>
      <c r="H30" s="133"/>
      <c r="I30" s="133"/>
      <c r="J30" s="133"/>
      <c r="K30" s="133"/>
      <c r="L30" s="133"/>
      <c r="M30" s="133"/>
      <c r="N30" s="133"/>
    </row>
    <row r="31" spans="1:14" s="121" customFormat="1" ht="12.75" x14ac:dyDescent="0.25">
      <c r="A31" s="124" t="s">
        <v>113</v>
      </c>
      <c r="B31" s="126"/>
      <c r="C31" s="126"/>
      <c r="D31" s="126"/>
      <c r="E31" s="126"/>
      <c r="F31" s="126"/>
      <c r="G31" s="126"/>
      <c r="H31" s="126"/>
      <c r="I31" s="126"/>
      <c r="J31" s="126"/>
      <c r="K31" s="126"/>
      <c r="L31" s="126"/>
      <c r="M31" s="126"/>
      <c r="N31" s="126"/>
    </row>
    <row r="32" spans="1:14" s="121" customFormat="1" ht="63.75" x14ac:dyDescent="0.25">
      <c r="A32" s="124" t="s">
        <v>114</v>
      </c>
      <c r="B32" s="125">
        <v>0</v>
      </c>
      <c r="C32" s="125">
        <v>0</v>
      </c>
      <c r="D32" s="125">
        <v>0</v>
      </c>
      <c r="E32" s="125">
        <v>0</v>
      </c>
      <c r="F32" s="125">
        <v>0</v>
      </c>
      <c r="G32" s="125">
        <v>0</v>
      </c>
      <c r="H32" s="125">
        <v>0</v>
      </c>
      <c r="I32" s="125">
        <v>0</v>
      </c>
      <c r="J32" s="125">
        <v>0</v>
      </c>
      <c r="K32" s="125">
        <v>0</v>
      </c>
      <c r="L32" s="125">
        <v>0</v>
      </c>
      <c r="M32" s="125">
        <v>0</v>
      </c>
      <c r="N32" s="125">
        <v>0</v>
      </c>
    </row>
    <row r="33" spans="1:14" s="121" customFormat="1" ht="51" x14ac:dyDescent="0.25">
      <c r="A33" s="124" t="s">
        <v>115</v>
      </c>
      <c r="B33" s="125">
        <v>0</v>
      </c>
      <c r="C33" s="125">
        <v>0</v>
      </c>
      <c r="D33" s="125">
        <v>0</v>
      </c>
      <c r="E33" s="125">
        <v>0</v>
      </c>
      <c r="F33" s="125">
        <v>0</v>
      </c>
      <c r="G33" s="125">
        <v>0</v>
      </c>
      <c r="H33" s="125">
        <v>0</v>
      </c>
      <c r="I33" s="125">
        <v>0</v>
      </c>
      <c r="J33" s="125">
        <v>0</v>
      </c>
      <c r="K33" s="125">
        <v>0</v>
      </c>
      <c r="L33" s="125">
        <v>0</v>
      </c>
      <c r="M33" s="125">
        <v>0</v>
      </c>
      <c r="N33" s="125">
        <v>0</v>
      </c>
    </row>
    <row r="34" spans="1:14" s="121" customFormat="1" ht="51" x14ac:dyDescent="0.25">
      <c r="A34" s="124" t="s">
        <v>116</v>
      </c>
      <c r="B34" s="125">
        <v>0</v>
      </c>
      <c r="C34" s="125">
        <v>0</v>
      </c>
      <c r="D34" s="125">
        <v>0</v>
      </c>
      <c r="E34" s="125">
        <v>0</v>
      </c>
      <c r="F34" s="125">
        <v>0</v>
      </c>
      <c r="G34" s="125">
        <v>0</v>
      </c>
      <c r="H34" s="125">
        <v>0</v>
      </c>
      <c r="I34" s="125">
        <v>0</v>
      </c>
      <c r="J34" s="125">
        <v>0</v>
      </c>
      <c r="K34" s="125">
        <v>0</v>
      </c>
      <c r="L34" s="125">
        <v>0</v>
      </c>
      <c r="M34" s="125">
        <v>0</v>
      </c>
      <c r="N34" s="125">
        <v>0</v>
      </c>
    </row>
    <row r="35" spans="1:14" s="121" customFormat="1" ht="63.75" x14ac:dyDescent="0.25">
      <c r="A35" s="124" t="s">
        <v>117</v>
      </c>
      <c r="B35" s="125">
        <v>0</v>
      </c>
      <c r="C35" s="125">
        <v>0</v>
      </c>
      <c r="D35" s="125">
        <v>0</v>
      </c>
      <c r="E35" s="125">
        <v>0</v>
      </c>
      <c r="F35" s="125">
        <v>0</v>
      </c>
      <c r="G35" s="125">
        <v>0</v>
      </c>
      <c r="H35" s="125">
        <v>0</v>
      </c>
      <c r="I35" s="125">
        <v>0</v>
      </c>
      <c r="J35" s="125">
        <v>0</v>
      </c>
      <c r="K35" s="125">
        <v>0</v>
      </c>
      <c r="L35" s="125">
        <v>0</v>
      </c>
      <c r="M35" s="125">
        <v>0</v>
      </c>
      <c r="N35" s="125">
        <v>0</v>
      </c>
    </row>
    <row r="36" spans="1:14" s="123" customFormat="1" ht="25.5" x14ac:dyDescent="0.25">
      <c r="A36" s="124" t="s">
        <v>118</v>
      </c>
      <c r="B36" s="134">
        <f>SUM(B32:B35)</f>
        <v>0</v>
      </c>
      <c r="C36" s="134">
        <f t="shared" ref="C36:N36" si="2">SUM(C32:C35)</f>
        <v>0</v>
      </c>
      <c r="D36" s="134">
        <f t="shared" si="2"/>
        <v>0</v>
      </c>
      <c r="E36" s="134">
        <f t="shared" si="2"/>
        <v>0</v>
      </c>
      <c r="F36" s="134">
        <f t="shared" si="2"/>
        <v>0</v>
      </c>
      <c r="G36" s="134">
        <f t="shared" si="2"/>
        <v>0</v>
      </c>
      <c r="H36" s="134">
        <f t="shared" si="2"/>
        <v>0</v>
      </c>
      <c r="I36" s="134">
        <f t="shared" si="2"/>
        <v>0</v>
      </c>
      <c r="J36" s="134">
        <f t="shared" si="2"/>
        <v>0</v>
      </c>
      <c r="K36" s="134">
        <f t="shared" si="2"/>
        <v>0</v>
      </c>
      <c r="L36" s="134">
        <f t="shared" si="2"/>
        <v>0</v>
      </c>
      <c r="M36" s="134">
        <f t="shared" si="2"/>
        <v>0</v>
      </c>
      <c r="N36" s="134">
        <f t="shared" si="2"/>
        <v>0</v>
      </c>
    </row>
    <row r="37" spans="1:14" s="121" customFormat="1" ht="12.75" x14ac:dyDescent="0.25">
      <c r="A37" s="124" t="s">
        <v>119</v>
      </c>
      <c r="B37" s="125">
        <v>0</v>
      </c>
      <c r="C37" s="125">
        <v>0</v>
      </c>
      <c r="D37" s="125">
        <v>0</v>
      </c>
      <c r="E37" s="125">
        <v>0</v>
      </c>
      <c r="F37" s="125">
        <v>0</v>
      </c>
      <c r="G37" s="125">
        <v>0</v>
      </c>
      <c r="H37" s="125">
        <v>0</v>
      </c>
      <c r="I37" s="125">
        <v>0</v>
      </c>
      <c r="J37" s="125">
        <v>0</v>
      </c>
      <c r="K37" s="125">
        <v>0</v>
      </c>
      <c r="L37" s="125">
        <v>0</v>
      </c>
      <c r="M37" s="125">
        <v>0</v>
      </c>
      <c r="N37" s="125">
        <v>0</v>
      </c>
    </row>
    <row r="38" spans="1:14" s="121" customFormat="1" ht="51" x14ac:dyDescent="0.25">
      <c r="A38" s="124" t="s">
        <v>120</v>
      </c>
      <c r="B38" s="125">
        <v>0</v>
      </c>
      <c r="C38" s="125">
        <v>0</v>
      </c>
      <c r="D38" s="125">
        <v>0</v>
      </c>
      <c r="E38" s="125">
        <v>0</v>
      </c>
      <c r="F38" s="125">
        <v>0</v>
      </c>
      <c r="G38" s="125">
        <v>0</v>
      </c>
      <c r="H38" s="125">
        <v>0</v>
      </c>
      <c r="I38" s="125">
        <v>0</v>
      </c>
      <c r="J38" s="125">
        <v>0</v>
      </c>
      <c r="K38" s="125">
        <v>0</v>
      </c>
      <c r="L38" s="125">
        <v>0</v>
      </c>
      <c r="M38" s="125">
        <v>0</v>
      </c>
      <c r="N38" s="125">
        <v>0</v>
      </c>
    </row>
    <row r="39" spans="1:14" s="121" customFormat="1" ht="38.25" x14ac:dyDescent="0.25">
      <c r="A39" s="124" t="s">
        <v>121</v>
      </c>
      <c r="B39" s="125">
        <v>0</v>
      </c>
      <c r="C39" s="125">
        <v>0</v>
      </c>
      <c r="D39" s="125">
        <v>0</v>
      </c>
      <c r="E39" s="125">
        <v>0</v>
      </c>
      <c r="F39" s="125">
        <v>0</v>
      </c>
      <c r="G39" s="125">
        <v>0</v>
      </c>
      <c r="H39" s="125">
        <v>0</v>
      </c>
      <c r="I39" s="125">
        <v>0</v>
      </c>
      <c r="J39" s="125">
        <v>0</v>
      </c>
      <c r="K39" s="125">
        <v>0</v>
      </c>
      <c r="L39" s="125">
        <v>0</v>
      </c>
      <c r="M39" s="125">
        <v>0</v>
      </c>
      <c r="N39" s="125">
        <v>0</v>
      </c>
    </row>
    <row r="40" spans="1:14" s="135" customFormat="1" ht="38.25" x14ac:dyDescent="0.25">
      <c r="A40" s="129" t="s">
        <v>122</v>
      </c>
      <c r="B40" s="130">
        <f>SUM(B37:B39)+B36</f>
        <v>0</v>
      </c>
      <c r="C40" s="130">
        <f t="shared" ref="C40:N40" si="3">SUM(C37:C39)+C36</f>
        <v>0</v>
      </c>
      <c r="D40" s="130">
        <f t="shared" si="3"/>
        <v>0</v>
      </c>
      <c r="E40" s="130">
        <f t="shared" si="3"/>
        <v>0</v>
      </c>
      <c r="F40" s="130">
        <f t="shared" si="3"/>
        <v>0</v>
      </c>
      <c r="G40" s="130">
        <f t="shared" si="3"/>
        <v>0</v>
      </c>
      <c r="H40" s="130">
        <f t="shared" si="3"/>
        <v>0</v>
      </c>
      <c r="I40" s="130">
        <f t="shared" si="3"/>
        <v>0</v>
      </c>
      <c r="J40" s="130">
        <f t="shared" si="3"/>
        <v>0</v>
      </c>
      <c r="K40" s="130">
        <f t="shared" si="3"/>
        <v>0</v>
      </c>
      <c r="L40" s="130">
        <f t="shared" si="3"/>
        <v>0</v>
      </c>
      <c r="M40" s="130">
        <f t="shared" si="3"/>
        <v>0</v>
      </c>
      <c r="N40" s="130">
        <f t="shared" si="3"/>
        <v>0</v>
      </c>
    </row>
    <row r="41" spans="1:14" s="123" customFormat="1" ht="25.5" x14ac:dyDescent="0.25">
      <c r="A41" s="132" t="s">
        <v>123</v>
      </c>
      <c r="B41" s="130">
        <f>B42+B43</f>
        <v>0</v>
      </c>
      <c r="C41" s="130">
        <f t="shared" ref="C41:N41" si="4">C42+C43</f>
        <v>0</v>
      </c>
      <c r="D41" s="130">
        <f t="shared" si="4"/>
        <v>0</v>
      </c>
      <c r="E41" s="130">
        <f t="shared" si="4"/>
        <v>0</v>
      </c>
      <c r="F41" s="130">
        <f t="shared" si="4"/>
        <v>0</v>
      </c>
      <c r="G41" s="130">
        <f t="shared" si="4"/>
        <v>0</v>
      </c>
      <c r="H41" s="130">
        <f t="shared" si="4"/>
        <v>0</v>
      </c>
      <c r="I41" s="130">
        <f t="shared" si="4"/>
        <v>0</v>
      </c>
      <c r="J41" s="130">
        <f t="shared" si="4"/>
        <v>0</v>
      </c>
      <c r="K41" s="130">
        <f t="shared" si="4"/>
        <v>0</v>
      </c>
      <c r="L41" s="130">
        <f t="shared" si="4"/>
        <v>0</v>
      </c>
      <c r="M41" s="130">
        <f t="shared" si="4"/>
        <v>0</v>
      </c>
      <c r="N41" s="130">
        <f t="shared" si="4"/>
        <v>0</v>
      </c>
    </row>
    <row r="42" spans="1:14" s="123" customFormat="1" ht="76.5" x14ac:dyDescent="0.25">
      <c r="A42" s="124" t="s">
        <v>124</v>
      </c>
      <c r="B42" s="125">
        <v>0</v>
      </c>
      <c r="C42" s="125">
        <v>0</v>
      </c>
      <c r="D42" s="125">
        <v>0</v>
      </c>
      <c r="E42" s="125">
        <v>0</v>
      </c>
      <c r="F42" s="125">
        <v>0</v>
      </c>
      <c r="G42" s="125">
        <v>0</v>
      </c>
      <c r="H42" s="125">
        <v>0</v>
      </c>
      <c r="I42" s="125">
        <v>0</v>
      </c>
      <c r="J42" s="125">
        <v>0</v>
      </c>
      <c r="K42" s="125">
        <v>0</v>
      </c>
      <c r="L42" s="125">
        <v>0</v>
      </c>
      <c r="M42" s="125">
        <v>0</v>
      </c>
      <c r="N42" s="125">
        <v>0</v>
      </c>
    </row>
    <row r="43" spans="1:14" s="123" customFormat="1" ht="76.5" x14ac:dyDescent="0.25">
      <c r="A43" s="124" t="s">
        <v>125</v>
      </c>
      <c r="B43" s="125">
        <v>0</v>
      </c>
      <c r="C43" s="125">
        <v>0</v>
      </c>
      <c r="D43" s="125">
        <v>0</v>
      </c>
      <c r="E43" s="125">
        <v>0</v>
      </c>
      <c r="F43" s="125">
        <v>0</v>
      </c>
      <c r="G43" s="125">
        <v>0</v>
      </c>
      <c r="H43" s="125">
        <v>0</v>
      </c>
      <c r="I43" s="125">
        <v>0</v>
      </c>
      <c r="J43" s="125">
        <v>0</v>
      </c>
      <c r="K43" s="125">
        <v>0</v>
      </c>
      <c r="L43" s="125">
        <v>0</v>
      </c>
      <c r="M43" s="125">
        <v>0</v>
      </c>
      <c r="N43" s="125">
        <v>0</v>
      </c>
    </row>
    <row r="44" spans="1:14" s="123" customFormat="1" ht="114.75" x14ac:dyDescent="0.25">
      <c r="A44" s="132" t="s">
        <v>126</v>
      </c>
      <c r="B44" s="133"/>
      <c r="C44" s="133"/>
      <c r="D44" s="133"/>
      <c r="E44" s="133"/>
      <c r="F44" s="133"/>
      <c r="G44" s="133"/>
      <c r="H44" s="133"/>
      <c r="I44" s="133"/>
      <c r="J44" s="133"/>
      <c r="K44" s="133"/>
      <c r="L44" s="133"/>
      <c r="M44" s="133"/>
      <c r="N44" s="133"/>
    </row>
    <row r="45" spans="1:14" s="121" customFormat="1" ht="229.5" x14ac:dyDescent="0.25">
      <c r="A45" s="124" t="s">
        <v>127</v>
      </c>
      <c r="B45" s="125">
        <v>0</v>
      </c>
      <c r="C45" s="125">
        <v>0</v>
      </c>
      <c r="D45" s="125">
        <v>0</v>
      </c>
      <c r="E45" s="125">
        <v>0</v>
      </c>
      <c r="F45" s="125">
        <v>0</v>
      </c>
      <c r="G45" s="125">
        <v>0</v>
      </c>
      <c r="H45" s="125">
        <v>0</v>
      </c>
      <c r="I45" s="125">
        <v>0</v>
      </c>
      <c r="J45" s="125">
        <v>0</v>
      </c>
      <c r="K45" s="125">
        <v>0</v>
      </c>
      <c r="L45" s="125">
        <v>0</v>
      </c>
      <c r="M45" s="125">
        <v>0</v>
      </c>
      <c r="N45" s="125">
        <v>0</v>
      </c>
    </row>
    <row r="46" spans="1:14" s="121" customFormat="1" ht="63.75" x14ac:dyDescent="0.25">
      <c r="A46" s="124" t="s">
        <v>128</v>
      </c>
      <c r="B46" s="125">
        <v>0</v>
      </c>
      <c r="C46" s="125">
        <v>0</v>
      </c>
      <c r="D46" s="125">
        <v>0</v>
      </c>
      <c r="E46" s="125">
        <v>0</v>
      </c>
      <c r="F46" s="125">
        <v>0</v>
      </c>
      <c r="G46" s="125">
        <v>0</v>
      </c>
      <c r="H46" s="125">
        <v>0</v>
      </c>
      <c r="I46" s="125">
        <v>0</v>
      </c>
      <c r="J46" s="125">
        <v>0</v>
      </c>
      <c r="K46" s="125">
        <v>0</v>
      </c>
      <c r="L46" s="125">
        <v>0</v>
      </c>
      <c r="M46" s="125">
        <v>0</v>
      </c>
      <c r="N46" s="125">
        <v>0</v>
      </c>
    </row>
    <row r="47" spans="1:14" s="121" customFormat="1" ht="76.5" x14ac:dyDescent="0.25">
      <c r="A47" s="124" t="s">
        <v>129</v>
      </c>
      <c r="B47" s="125">
        <v>0</v>
      </c>
      <c r="C47" s="125">
        <v>0</v>
      </c>
      <c r="D47" s="125">
        <v>0</v>
      </c>
      <c r="E47" s="125">
        <v>0</v>
      </c>
      <c r="F47" s="125">
        <v>0</v>
      </c>
      <c r="G47" s="125">
        <v>0</v>
      </c>
      <c r="H47" s="125">
        <v>0</v>
      </c>
      <c r="I47" s="125">
        <v>0</v>
      </c>
      <c r="J47" s="125">
        <v>0</v>
      </c>
      <c r="K47" s="125">
        <v>0</v>
      </c>
      <c r="L47" s="125">
        <v>0</v>
      </c>
      <c r="M47" s="125">
        <v>0</v>
      </c>
      <c r="N47" s="125">
        <v>0</v>
      </c>
    </row>
    <row r="48" spans="1:14" s="121" customFormat="1" ht="51" x14ac:dyDescent="0.25">
      <c r="A48" s="124" t="s">
        <v>130</v>
      </c>
      <c r="B48" s="125">
        <v>0</v>
      </c>
      <c r="C48" s="125">
        <v>0</v>
      </c>
      <c r="D48" s="125">
        <v>0</v>
      </c>
      <c r="E48" s="125">
        <v>0</v>
      </c>
      <c r="F48" s="125">
        <v>0</v>
      </c>
      <c r="G48" s="125">
        <v>0</v>
      </c>
      <c r="H48" s="125">
        <v>0</v>
      </c>
      <c r="I48" s="125">
        <v>0</v>
      </c>
      <c r="J48" s="125">
        <v>0</v>
      </c>
      <c r="K48" s="125">
        <v>0</v>
      </c>
      <c r="L48" s="125">
        <v>0</v>
      </c>
      <c r="M48" s="125">
        <v>0</v>
      </c>
      <c r="N48" s="125">
        <v>0</v>
      </c>
    </row>
    <row r="49" spans="1:14" s="121" customFormat="1" ht="38.25" x14ac:dyDescent="0.25">
      <c r="A49" s="124" t="s">
        <v>131</v>
      </c>
      <c r="B49" s="125">
        <v>0</v>
      </c>
      <c r="C49" s="125">
        <v>0</v>
      </c>
      <c r="D49" s="125">
        <v>0</v>
      </c>
      <c r="E49" s="125">
        <v>0</v>
      </c>
      <c r="F49" s="125">
        <v>0</v>
      </c>
      <c r="G49" s="125">
        <v>0</v>
      </c>
      <c r="H49" s="125">
        <v>0</v>
      </c>
      <c r="I49" s="125">
        <v>0</v>
      </c>
      <c r="J49" s="125">
        <v>0</v>
      </c>
      <c r="K49" s="125">
        <v>0</v>
      </c>
      <c r="L49" s="125">
        <v>0</v>
      </c>
      <c r="M49" s="125">
        <v>0</v>
      </c>
      <c r="N49" s="125">
        <v>0</v>
      </c>
    </row>
    <row r="50" spans="1:14" s="121" customFormat="1" ht="51" x14ac:dyDescent="0.25">
      <c r="A50" s="124" t="s">
        <v>132</v>
      </c>
      <c r="B50" s="125">
        <v>0</v>
      </c>
      <c r="C50" s="125">
        <v>0</v>
      </c>
      <c r="D50" s="125">
        <v>0</v>
      </c>
      <c r="E50" s="125">
        <v>0</v>
      </c>
      <c r="F50" s="125">
        <v>0</v>
      </c>
      <c r="G50" s="125">
        <v>0</v>
      </c>
      <c r="H50" s="125">
        <v>0</v>
      </c>
      <c r="I50" s="125">
        <v>0</v>
      </c>
      <c r="J50" s="125">
        <v>0</v>
      </c>
      <c r="K50" s="125">
        <v>0</v>
      </c>
      <c r="L50" s="125">
        <v>0</v>
      </c>
      <c r="M50" s="125">
        <v>0</v>
      </c>
      <c r="N50" s="125">
        <v>0</v>
      </c>
    </row>
    <row r="51" spans="1:14" s="121" customFormat="1" ht="153" x14ac:dyDescent="0.25">
      <c r="A51" s="124" t="s">
        <v>133</v>
      </c>
      <c r="B51" s="125">
        <v>0</v>
      </c>
      <c r="C51" s="125">
        <v>0</v>
      </c>
      <c r="D51" s="125">
        <v>0</v>
      </c>
      <c r="E51" s="125">
        <v>0</v>
      </c>
      <c r="F51" s="125">
        <v>0</v>
      </c>
      <c r="G51" s="125">
        <v>0</v>
      </c>
      <c r="H51" s="125">
        <v>0</v>
      </c>
      <c r="I51" s="125">
        <v>0</v>
      </c>
      <c r="J51" s="125">
        <v>0</v>
      </c>
      <c r="K51" s="125">
        <v>0</v>
      </c>
      <c r="L51" s="125">
        <v>0</v>
      </c>
      <c r="M51" s="125">
        <v>0</v>
      </c>
      <c r="N51" s="125">
        <v>0</v>
      </c>
    </row>
    <row r="52" spans="1:14" s="121" customFormat="1" ht="114.75" x14ac:dyDescent="0.25">
      <c r="A52" s="124" t="s">
        <v>134</v>
      </c>
      <c r="B52" s="125">
        <v>0</v>
      </c>
      <c r="C52" s="125">
        <v>0</v>
      </c>
      <c r="D52" s="125">
        <v>0</v>
      </c>
      <c r="E52" s="125">
        <v>0</v>
      </c>
      <c r="F52" s="125">
        <v>0</v>
      </c>
      <c r="G52" s="125">
        <v>0</v>
      </c>
      <c r="H52" s="125">
        <v>0</v>
      </c>
      <c r="I52" s="125">
        <v>0</v>
      </c>
      <c r="J52" s="125">
        <v>0</v>
      </c>
      <c r="K52" s="125">
        <v>0</v>
      </c>
      <c r="L52" s="125">
        <v>0</v>
      </c>
      <c r="M52" s="125">
        <v>0</v>
      </c>
      <c r="N52" s="125">
        <v>0</v>
      </c>
    </row>
    <row r="53" spans="1:14" s="121" customFormat="1" ht="114.75" x14ac:dyDescent="0.25">
      <c r="A53" s="132" t="s">
        <v>135</v>
      </c>
      <c r="B53" s="136">
        <f>SUM(B45:B52)</f>
        <v>0</v>
      </c>
      <c r="C53" s="136">
        <f t="shared" ref="C53:N53" si="5">SUM(C45:C52)</f>
        <v>0</v>
      </c>
      <c r="D53" s="136">
        <f t="shared" si="5"/>
        <v>0</v>
      </c>
      <c r="E53" s="136">
        <f t="shared" si="5"/>
        <v>0</v>
      </c>
      <c r="F53" s="136">
        <f t="shared" si="5"/>
        <v>0</v>
      </c>
      <c r="G53" s="136">
        <f t="shared" si="5"/>
        <v>0</v>
      </c>
      <c r="H53" s="136">
        <f t="shared" si="5"/>
        <v>0</v>
      </c>
      <c r="I53" s="136">
        <f t="shared" si="5"/>
        <v>0</v>
      </c>
      <c r="J53" s="136">
        <f t="shared" si="5"/>
        <v>0</v>
      </c>
      <c r="K53" s="136">
        <f t="shared" si="5"/>
        <v>0</v>
      </c>
      <c r="L53" s="136">
        <f t="shared" si="5"/>
        <v>0</v>
      </c>
      <c r="M53" s="136">
        <f t="shared" si="5"/>
        <v>0</v>
      </c>
      <c r="N53" s="136">
        <f t="shared" si="5"/>
        <v>0</v>
      </c>
    </row>
    <row r="54" spans="1:14" s="123" customFormat="1" ht="63.75" x14ac:dyDescent="0.25">
      <c r="A54" s="132" t="s">
        <v>136</v>
      </c>
      <c r="B54" s="136">
        <f>B40+B42-B53-B69-B72-B75</f>
        <v>0</v>
      </c>
      <c r="C54" s="136">
        <f t="shared" ref="C54:N54" si="6">C40+C42-C53-C69-C72-C75</f>
        <v>0</v>
      </c>
      <c r="D54" s="136">
        <f t="shared" si="6"/>
        <v>0</v>
      </c>
      <c r="E54" s="136">
        <f t="shared" si="6"/>
        <v>0</v>
      </c>
      <c r="F54" s="136">
        <f t="shared" si="6"/>
        <v>0</v>
      </c>
      <c r="G54" s="136">
        <f t="shared" si="6"/>
        <v>0</v>
      </c>
      <c r="H54" s="136">
        <f t="shared" si="6"/>
        <v>0</v>
      </c>
      <c r="I54" s="136">
        <f t="shared" si="6"/>
        <v>0</v>
      </c>
      <c r="J54" s="136">
        <f t="shared" si="6"/>
        <v>0</v>
      </c>
      <c r="K54" s="136">
        <f t="shared" si="6"/>
        <v>0</v>
      </c>
      <c r="L54" s="136">
        <f t="shared" si="6"/>
        <v>0</v>
      </c>
      <c r="M54" s="136">
        <f t="shared" si="6"/>
        <v>0</v>
      </c>
      <c r="N54" s="136">
        <f t="shared" si="6"/>
        <v>0</v>
      </c>
    </row>
    <row r="55" spans="1:14" s="123" customFormat="1" ht="63.75" x14ac:dyDescent="0.25">
      <c r="A55" s="132" t="s">
        <v>137</v>
      </c>
      <c r="B55" s="137">
        <f>B29+B54+B43</f>
        <v>0</v>
      </c>
      <c r="C55" s="137">
        <f>C29+C54+C43</f>
        <v>0</v>
      </c>
      <c r="D55" s="137">
        <f t="shared" ref="D55:N55" si="7">D29+D54+D43</f>
        <v>0</v>
      </c>
      <c r="E55" s="137">
        <f t="shared" si="7"/>
        <v>0</v>
      </c>
      <c r="F55" s="137">
        <f t="shared" si="7"/>
        <v>0</v>
      </c>
      <c r="G55" s="137">
        <f t="shared" si="7"/>
        <v>0</v>
      </c>
      <c r="H55" s="137">
        <f t="shared" si="7"/>
        <v>0</v>
      </c>
      <c r="I55" s="137">
        <f t="shared" si="7"/>
        <v>0</v>
      </c>
      <c r="J55" s="137">
        <f t="shared" si="7"/>
        <v>0</v>
      </c>
      <c r="K55" s="137">
        <f t="shared" si="7"/>
        <v>0</v>
      </c>
      <c r="L55" s="137">
        <f t="shared" si="7"/>
        <v>0</v>
      </c>
      <c r="M55" s="137">
        <f t="shared" si="7"/>
        <v>0</v>
      </c>
      <c r="N55" s="137">
        <f t="shared" si="7"/>
        <v>0</v>
      </c>
    </row>
    <row r="56" spans="1:14" s="121" customFormat="1" ht="114.75" x14ac:dyDescent="0.25">
      <c r="A56" s="132" t="s">
        <v>138</v>
      </c>
      <c r="B56" s="133"/>
      <c r="C56" s="133"/>
      <c r="D56" s="133"/>
      <c r="E56" s="133"/>
      <c r="F56" s="133"/>
      <c r="G56" s="133"/>
      <c r="H56" s="133"/>
      <c r="I56" s="133"/>
      <c r="J56" s="133"/>
      <c r="K56" s="133"/>
      <c r="L56" s="133"/>
      <c r="M56" s="133"/>
      <c r="N56" s="133"/>
    </row>
    <row r="57" spans="1:14" s="121" customFormat="1" ht="89.25" x14ac:dyDescent="0.25">
      <c r="A57" s="124" t="s">
        <v>139</v>
      </c>
      <c r="B57" s="125">
        <v>0</v>
      </c>
      <c r="C57" s="125">
        <v>0</v>
      </c>
      <c r="D57" s="125">
        <v>0</v>
      </c>
      <c r="E57" s="125">
        <v>0</v>
      </c>
      <c r="F57" s="125">
        <v>0</v>
      </c>
      <c r="G57" s="125">
        <v>0</v>
      </c>
      <c r="H57" s="125">
        <v>0</v>
      </c>
      <c r="I57" s="125">
        <v>0</v>
      </c>
      <c r="J57" s="125">
        <v>0</v>
      </c>
      <c r="K57" s="125">
        <v>0</v>
      </c>
      <c r="L57" s="125">
        <v>0</v>
      </c>
      <c r="M57" s="125">
        <v>0</v>
      </c>
      <c r="N57" s="125">
        <v>0</v>
      </c>
    </row>
    <row r="58" spans="1:14" s="121" customFormat="1" ht="51" x14ac:dyDescent="0.25">
      <c r="A58" s="124" t="s">
        <v>140</v>
      </c>
      <c r="B58" s="125">
        <v>0</v>
      </c>
      <c r="C58" s="125">
        <v>0</v>
      </c>
      <c r="D58" s="125">
        <v>0</v>
      </c>
      <c r="E58" s="125">
        <v>0</v>
      </c>
      <c r="F58" s="125">
        <v>0</v>
      </c>
      <c r="G58" s="125">
        <v>0</v>
      </c>
      <c r="H58" s="125">
        <v>0</v>
      </c>
      <c r="I58" s="125">
        <v>0</v>
      </c>
      <c r="J58" s="125">
        <v>0</v>
      </c>
      <c r="K58" s="125">
        <v>0</v>
      </c>
      <c r="L58" s="125">
        <v>0</v>
      </c>
      <c r="M58" s="125">
        <v>0</v>
      </c>
      <c r="N58" s="125">
        <v>0</v>
      </c>
    </row>
    <row r="59" spans="1:14" s="121" customFormat="1" ht="76.5" x14ac:dyDescent="0.25">
      <c r="A59" s="124" t="s">
        <v>129</v>
      </c>
      <c r="B59" s="125">
        <v>0</v>
      </c>
      <c r="C59" s="125">
        <v>0</v>
      </c>
      <c r="D59" s="125">
        <v>0</v>
      </c>
      <c r="E59" s="125">
        <v>0</v>
      </c>
      <c r="F59" s="125">
        <v>0</v>
      </c>
      <c r="G59" s="125">
        <v>0</v>
      </c>
      <c r="H59" s="125">
        <v>0</v>
      </c>
      <c r="I59" s="125">
        <v>0</v>
      </c>
      <c r="J59" s="125">
        <v>0</v>
      </c>
      <c r="K59" s="125">
        <v>0</v>
      </c>
      <c r="L59" s="125">
        <v>0</v>
      </c>
      <c r="M59" s="125">
        <v>0</v>
      </c>
      <c r="N59" s="125">
        <v>0</v>
      </c>
    </row>
    <row r="60" spans="1:14" s="121" customFormat="1" ht="51" x14ac:dyDescent="0.25">
      <c r="A60" s="124" t="s">
        <v>130</v>
      </c>
      <c r="B60" s="125">
        <v>0</v>
      </c>
      <c r="C60" s="125">
        <v>0</v>
      </c>
      <c r="D60" s="125">
        <v>0</v>
      </c>
      <c r="E60" s="125">
        <v>0</v>
      </c>
      <c r="F60" s="125">
        <v>0</v>
      </c>
      <c r="G60" s="125">
        <v>0</v>
      </c>
      <c r="H60" s="125">
        <v>0</v>
      </c>
      <c r="I60" s="125">
        <v>0</v>
      </c>
      <c r="J60" s="125">
        <v>0</v>
      </c>
      <c r="K60" s="125">
        <v>0</v>
      </c>
      <c r="L60" s="125">
        <v>0</v>
      </c>
      <c r="M60" s="125">
        <v>0</v>
      </c>
      <c r="N60" s="125">
        <v>0</v>
      </c>
    </row>
    <row r="61" spans="1:14" s="121" customFormat="1" ht="38.25" x14ac:dyDescent="0.25">
      <c r="A61" s="124" t="s">
        <v>141</v>
      </c>
      <c r="B61" s="125">
        <v>0</v>
      </c>
      <c r="C61" s="125">
        <v>0</v>
      </c>
      <c r="D61" s="125">
        <v>0</v>
      </c>
      <c r="E61" s="125">
        <v>0</v>
      </c>
      <c r="F61" s="125">
        <v>0</v>
      </c>
      <c r="G61" s="125">
        <v>0</v>
      </c>
      <c r="H61" s="125">
        <v>0</v>
      </c>
      <c r="I61" s="125">
        <v>0</v>
      </c>
      <c r="J61" s="125">
        <v>0</v>
      </c>
      <c r="K61" s="125">
        <v>0</v>
      </c>
      <c r="L61" s="125">
        <v>0</v>
      </c>
      <c r="M61" s="125">
        <v>0</v>
      </c>
      <c r="N61" s="125">
        <v>0</v>
      </c>
    </row>
    <row r="62" spans="1:14" s="121" customFormat="1" ht="51" x14ac:dyDescent="0.25">
      <c r="A62" s="124" t="s">
        <v>142</v>
      </c>
      <c r="B62" s="125">
        <v>0</v>
      </c>
      <c r="C62" s="125">
        <v>0</v>
      </c>
      <c r="D62" s="125">
        <v>0</v>
      </c>
      <c r="E62" s="125">
        <v>0</v>
      </c>
      <c r="F62" s="125">
        <v>0</v>
      </c>
      <c r="G62" s="125">
        <v>0</v>
      </c>
      <c r="H62" s="125">
        <v>0</v>
      </c>
      <c r="I62" s="125">
        <v>0</v>
      </c>
      <c r="J62" s="125">
        <v>0</v>
      </c>
      <c r="K62" s="125">
        <v>0</v>
      </c>
      <c r="L62" s="125">
        <v>0</v>
      </c>
      <c r="M62" s="125">
        <v>0</v>
      </c>
      <c r="N62" s="125">
        <v>0</v>
      </c>
    </row>
    <row r="63" spans="1:14" s="121" customFormat="1" ht="153" x14ac:dyDescent="0.25">
      <c r="A63" s="124" t="s">
        <v>133</v>
      </c>
      <c r="B63" s="125">
        <v>0</v>
      </c>
      <c r="C63" s="125">
        <v>0</v>
      </c>
      <c r="D63" s="125">
        <v>0</v>
      </c>
      <c r="E63" s="125">
        <v>0</v>
      </c>
      <c r="F63" s="125">
        <v>0</v>
      </c>
      <c r="G63" s="125">
        <v>0</v>
      </c>
      <c r="H63" s="125">
        <v>0</v>
      </c>
      <c r="I63" s="125">
        <v>0</v>
      </c>
      <c r="J63" s="125">
        <v>0</v>
      </c>
      <c r="K63" s="125">
        <v>0</v>
      </c>
      <c r="L63" s="125">
        <v>0</v>
      </c>
      <c r="M63" s="125">
        <v>0</v>
      </c>
      <c r="N63" s="125">
        <v>0</v>
      </c>
    </row>
    <row r="64" spans="1:14" s="121" customFormat="1" ht="114.75" x14ac:dyDescent="0.25">
      <c r="A64" s="124" t="s">
        <v>143</v>
      </c>
      <c r="B64" s="125">
        <v>0</v>
      </c>
      <c r="C64" s="125">
        <v>0</v>
      </c>
      <c r="D64" s="125">
        <v>0</v>
      </c>
      <c r="E64" s="125">
        <v>0</v>
      </c>
      <c r="F64" s="125">
        <v>0</v>
      </c>
      <c r="G64" s="125">
        <v>0</v>
      </c>
      <c r="H64" s="125">
        <v>0</v>
      </c>
      <c r="I64" s="125">
        <v>0</v>
      </c>
      <c r="J64" s="125">
        <v>0</v>
      </c>
      <c r="K64" s="125">
        <v>0</v>
      </c>
      <c r="L64" s="125">
        <v>0</v>
      </c>
      <c r="M64" s="125">
        <v>0</v>
      </c>
      <c r="N64" s="125">
        <v>0</v>
      </c>
    </row>
    <row r="65" spans="1:14" s="123" customFormat="1" ht="102" x14ac:dyDescent="0.25">
      <c r="A65" s="132" t="s">
        <v>144</v>
      </c>
      <c r="B65" s="136">
        <f>SUM(B57:B64)</f>
        <v>0</v>
      </c>
      <c r="C65" s="136">
        <f t="shared" ref="C65:N65" si="8">SUM(C57:C64)</f>
        <v>0</v>
      </c>
      <c r="D65" s="136">
        <f t="shared" si="8"/>
        <v>0</v>
      </c>
      <c r="E65" s="136">
        <f t="shared" si="8"/>
        <v>0</v>
      </c>
      <c r="F65" s="136">
        <f t="shared" si="8"/>
        <v>0</v>
      </c>
      <c r="G65" s="136">
        <f t="shared" si="8"/>
        <v>0</v>
      </c>
      <c r="H65" s="136">
        <f t="shared" si="8"/>
        <v>0</v>
      </c>
      <c r="I65" s="136">
        <f t="shared" si="8"/>
        <v>0</v>
      </c>
      <c r="J65" s="136">
        <f t="shared" si="8"/>
        <v>0</v>
      </c>
      <c r="K65" s="136">
        <f t="shared" si="8"/>
        <v>0</v>
      </c>
      <c r="L65" s="136">
        <f t="shared" si="8"/>
        <v>0</v>
      </c>
      <c r="M65" s="136">
        <f t="shared" si="8"/>
        <v>0</v>
      </c>
      <c r="N65" s="136">
        <f t="shared" si="8"/>
        <v>0</v>
      </c>
    </row>
    <row r="66" spans="1:14" s="123" customFormat="1" ht="25.5" x14ac:dyDescent="0.25">
      <c r="A66" s="132" t="s">
        <v>145</v>
      </c>
      <c r="B66" s="125">
        <v>0</v>
      </c>
      <c r="C66" s="125">
        <v>0</v>
      </c>
      <c r="D66" s="125">
        <v>0</v>
      </c>
      <c r="E66" s="125">
        <v>0</v>
      </c>
      <c r="F66" s="125">
        <v>0</v>
      </c>
      <c r="G66" s="125">
        <v>0</v>
      </c>
      <c r="H66" s="125">
        <v>0</v>
      </c>
      <c r="I66" s="125">
        <v>0</v>
      </c>
      <c r="J66" s="125">
        <v>0</v>
      </c>
      <c r="K66" s="125">
        <v>0</v>
      </c>
      <c r="L66" s="125">
        <v>0</v>
      </c>
      <c r="M66" s="125">
        <v>0</v>
      </c>
      <c r="N66" s="125">
        <v>0</v>
      </c>
    </row>
    <row r="67" spans="1:14" s="123" customFormat="1" ht="25.5" x14ac:dyDescent="0.25">
      <c r="A67" s="132" t="s">
        <v>146</v>
      </c>
      <c r="B67" s="138">
        <f t="shared" ref="B67:N67" si="9">B68+B71+B74+B77</f>
        <v>0</v>
      </c>
      <c r="C67" s="138">
        <f t="shared" si="9"/>
        <v>0</v>
      </c>
      <c r="D67" s="138">
        <f t="shared" si="9"/>
        <v>0</v>
      </c>
      <c r="E67" s="138">
        <f t="shared" si="9"/>
        <v>0</v>
      </c>
      <c r="F67" s="138">
        <f t="shared" si="9"/>
        <v>0</v>
      </c>
      <c r="G67" s="138">
        <f t="shared" si="9"/>
        <v>0</v>
      </c>
      <c r="H67" s="138">
        <f t="shared" si="9"/>
        <v>0</v>
      </c>
      <c r="I67" s="138">
        <f t="shared" si="9"/>
        <v>0</v>
      </c>
      <c r="J67" s="138">
        <f t="shared" si="9"/>
        <v>0</v>
      </c>
      <c r="K67" s="138">
        <f t="shared" si="9"/>
        <v>0</v>
      </c>
      <c r="L67" s="138">
        <f t="shared" si="9"/>
        <v>0</v>
      </c>
      <c r="M67" s="138">
        <f t="shared" si="9"/>
        <v>0</v>
      </c>
      <c r="N67" s="138">
        <f t="shared" si="9"/>
        <v>0</v>
      </c>
    </row>
    <row r="68" spans="1:14" s="123" customFormat="1" ht="51" x14ac:dyDescent="0.25">
      <c r="A68" s="124" t="s">
        <v>147</v>
      </c>
      <c r="B68" s="138">
        <f t="shared" ref="B68:N68" si="10">B69+B70</f>
        <v>0</v>
      </c>
      <c r="C68" s="138">
        <f t="shared" si="10"/>
        <v>0</v>
      </c>
      <c r="D68" s="138">
        <f t="shared" si="10"/>
        <v>0</v>
      </c>
      <c r="E68" s="138">
        <f t="shared" si="10"/>
        <v>0</v>
      </c>
      <c r="F68" s="138">
        <f t="shared" si="10"/>
        <v>0</v>
      </c>
      <c r="G68" s="138">
        <f t="shared" si="10"/>
        <v>0</v>
      </c>
      <c r="H68" s="138">
        <f t="shared" si="10"/>
        <v>0</v>
      </c>
      <c r="I68" s="138">
        <f t="shared" si="10"/>
        <v>0</v>
      </c>
      <c r="J68" s="138">
        <f t="shared" si="10"/>
        <v>0</v>
      </c>
      <c r="K68" s="138">
        <f t="shared" si="10"/>
        <v>0</v>
      </c>
      <c r="L68" s="138">
        <f t="shared" si="10"/>
        <v>0</v>
      </c>
      <c r="M68" s="138">
        <f t="shared" si="10"/>
        <v>0</v>
      </c>
      <c r="N68" s="138">
        <f t="shared" si="10"/>
        <v>0</v>
      </c>
    </row>
    <row r="69" spans="1:14" s="123" customFormat="1" ht="76.5" x14ac:dyDescent="0.25">
      <c r="A69" s="124" t="s">
        <v>148</v>
      </c>
      <c r="B69" s="125">
        <v>0</v>
      </c>
      <c r="C69" s="125">
        <v>0</v>
      </c>
      <c r="D69" s="125">
        <v>0</v>
      </c>
      <c r="E69" s="125">
        <v>0</v>
      </c>
      <c r="F69" s="125">
        <v>0</v>
      </c>
      <c r="G69" s="125">
        <v>0</v>
      </c>
      <c r="H69" s="125">
        <v>0</v>
      </c>
      <c r="I69" s="125">
        <v>0</v>
      </c>
      <c r="J69" s="125">
        <v>0</v>
      </c>
      <c r="K69" s="125">
        <v>0</v>
      </c>
      <c r="L69" s="125">
        <v>0</v>
      </c>
      <c r="M69" s="125">
        <v>0</v>
      </c>
      <c r="N69" s="125">
        <v>0</v>
      </c>
    </row>
    <row r="70" spans="1:14" s="123" customFormat="1" ht="76.5" x14ac:dyDescent="0.25">
      <c r="A70" s="124" t="s">
        <v>149</v>
      </c>
      <c r="B70" s="125">
        <v>0</v>
      </c>
      <c r="C70" s="125">
        <v>0</v>
      </c>
      <c r="D70" s="125">
        <v>0</v>
      </c>
      <c r="E70" s="125">
        <v>0</v>
      </c>
      <c r="F70" s="125">
        <v>0</v>
      </c>
      <c r="G70" s="125">
        <v>0</v>
      </c>
      <c r="H70" s="125">
        <v>0</v>
      </c>
      <c r="I70" s="125">
        <v>0</v>
      </c>
      <c r="J70" s="125">
        <v>0</v>
      </c>
      <c r="K70" s="125">
        <v>0</v>
      </c>
      <c r="L70" s="125">
        <v>0</v>
      </c>
      <c r="M70" s="125">
        <v>0</v>
      </c>
      <c r="N70" s="125">
        <v>0</v>
      </c>
    </row>
    <row r="71" spans="1:14" s="123" customFormat="1" ht="38.25" x14ac:dyDescent="0.25">
      <c r="A71" s="124" t="s">
        <v>150</v>
      </c>
      <c r="B71" s="138">
        <f t="shared" ref="B71:N71" si="11">B72+B73</f>
        <v>0</v>
      </c>
      <c r="C71" s="138">
        <f t="shared" si="11"/>
        <v>0</v>
      </c>
      <c r="D71" s="138">
        <f t="shared" si="11"/>
        <v>0</v>
      </c>
      <c r="E71" s="138">
        <f t="shared" si="11"/>
        <v>0</v>
      </c>
      <c r="F71" s="138">
        <f t="shared" si="11"/>
        <v>0</v>
      </c>
      <c r="G71" s="138">
        <f t="shared" si="11"/>
        <v>0</v>
      </c>
      <c r="H71" s="138">
        <f t="shared" si="11"/>
        <v>0</v>
      </c>
      <c r="I71" s="138">
        <f t="shared" si="11"/>
        <v>0</v>
      </c>
      <c r="J71" s="138">
        <f t="shared" si="11"/>
        <v>0</v>
      </c>
      <c r="K71" s="138">
        <f t="shared" si="11"/>
        <v>0</v>
      </c>
      <c r="L71" s="138">
        <f t="shared" si="11"/>
        <v>0</v>
      </c>
      <c r="M71" s="138">
        <f t="shared" si="11"/>
        <v>0</v>
      </c>
      <c r="N71" s="138">
        <f t="shared" si="11"/>
        <v>0</v>
      </c>
    </row>
    <row r="72" spans="1:14" s="123" customFormat="1" ht="76.5" x14ac:dyDescent="0.25">
      <c r="A72" s="124" t="s">
        <v>151</v>
      </c>
      <c r="B72" s="125">
        <v>0</v>
      </c>
      <c r="C72" s="125">
        <v>0</v>
      </c>
      <c r="D72" s="125">
        <v>0</v>
      </c>
      <c r="E72" s="125">
        <v>0</v>
      </c>
      <c r="F72" s="125">
        <v>0</v>
      </c>
      <c r="G72" s="125">
        <v>0</v>
      </c>
      <c r="H72" s="125">
        <v>0</v>
      </c>
      <c r="I72" s="125">
        <v>0</v>
      </c>
      <c r="J72" s="125">
        <v>0</v>
      </c>
      <c r="K72" s="125">
        <v>0</v>
      </c>
      <c r="L72" s="125">
        <v>0</v>
      </c>
      <c r="M72" s="125">
        <v>0</v>
      </c>
      <c r="N72" s="125">
        <v>0</v>
      </c>
    </row>
    <row r="73" spans="1:14" s="123" customFormat="1" ht="76.5" x14ac:dyDescent="0.25">
      <c r="A73" s="124" t="s">
        <v>152</v>
      </c>
      <c r="B73" s="125">
        <v>0</v>
      </c>
      <c r="C73" s="125">
        <v>0</v>
      </c>
      <c r="D73" s="125">
        <v>0</v>
      </c>
      <c r="E73" s="125">
        <v>0</v>
      </c>
      <c r="F73" s="125">
        <v>0</v>
      </c>
      <c r="G73" s="125">
        <v>0</v>
      </c>
      <c r="H73" s="125">
        <v>0</v>
      </c>
      <c r="I73" s="125">
        <v>0</v>
      </c>
      <c r="J73" s="125">
        <v>0</v>
      </c>
      <c r="K73" s="125">
        <v>0</v>
      </c>
      <c r="L73" s="125">
        <v>0</v>
      </c>
      <c r="M73" s="125">
        <v>0</v>
      </c>
      <c r="N73" s="125">
        <v>0</v>
      </c>
    </row>
    <row r="74" spans="1:14" s="123" customFormat="1" ht="114.75" x14ac:dyDescent="0.25">
      <c r="A74" s="132" t="s">
        <v>153</v>
      </c>
      <c r="B74" s="138">
        <f t="shared" ref="B74:N74" si="12">B75+B76</f>
        <v>0</v>
      </c>
      <c r="C74" s="138">
        <f t="shared" si="12"/>
        <v>0</v>
      </c>
      <c r="D74" s="138">
        <f t="shared" si="12"/>
        <v>0</v>
      </c>
      <c r="E74" s="138">
        <f t="shared" si="12"/>
        <v>0</v>
      </c>
      <c r="F74" s="138">
        <f t="shared" si="12"/>
        <v>0</v>
      </c>
      <c r="G74" s="138">
        <f t="shared" si="12"/>
        <v>0</v>
      </c>
      <c r="H74" s="138">
        <f t="shared" si="12"/>
        <v>0</v>
      </c>
      <c r="I74" s="138">
        <f t="shared" si="12"/>
        <v>0</v>
      </c>
      <c r="J74" s="138">
        <f t="shared" si="12"/>
        <v>0</v>
      </c>
      <c r="K74" s="138">
        <f t="shared" si="12"/>
        <v>0</v>
      </c>
      <c r="L74" s="138">
        <f t="shared" si="12"/>
        <v>0</v>
      </c>
      <c r="M74" s="138">
        <f t="shared" si="12"/>
        <v>0</v>
      </c>
      <c r="N74" s="138">
        <f t="shared" si="12"/>
        <v>0</v>
      </c>
    </row>
    <row r="75" spans="1:14" s="123" customFormat="1" ht="76.5" x14ac:dyDescent="0.25">
      <c r="A75" s="124" t="s">
        <v>148</v>
      </c>
      <c r="B75" s="125">
        <v>0</v>
      </c>
      <c r="C75" s="125">
        <v>0</v>
      </c>
      <c r="D75" s="125">
        <v>0</v>
      </c>
      <c r="E75" s="125">
        <v>0</v>
      </c>
      <c r="F75" s="125">
        <v>0</v>
      </c>
      <c r="G75" s="125">
        <v>0</v>
      </c>
      <c r="H75" s="125">
        <v>0</v>
      </c>
      <c r="I75" s="125">
        <v>0</v>
      </c>
      <c r="J75" s="125">
        <v>0</v>
      </c>
      <c r="K75" s="125">
        <v>0</v>
      </c>
      <c r="L75" s="125">
        <v>0</v>
      </c>
      <c r="M75" s="125">
        <v>0</v>
      </c>
      <c r="N75" s="125">
        <v>0</v>
      </c>
    </row>
    <row r="76" spans="1:14" s="123" customFormat="1" ht="76.5" x14ac:dyDescent="0.25">
      <c r="A76" s="124" t="s">
        <v>149</v>
      </c>
      <c r="B76" s="125">
        <v>0</v>
      </c>
      <c r="C76" s="125">
        <v>0</v>
      </c>
      <c r="D76" s="125">
        <v>0</v>
      </c>
      <c r="E76" s="125">
        <v>0</v>
      </c>
      <c r="F76" s="125">
        <v>0</v>
      </c>
      <c r="G76" s="125">
        <v>0</v>
      </c>
      <c r="H76" s="125">
        <v>0</v>
      </c>
      <c r="I76" s="125">
        <v>0</v>
      </c>
      <c r="J76" s="125">
        <v>0</v>
      </c>
      <c r="K76" s="125">
        <v>0</v>
      </c>
      <c r="L76" s="125">
        <v>0</v>
      </c>
      <c r="M76" s="125">
        <v>0</v>
      </c>
      <c r="N76" s="125">
        <v>0</v>
      </c>
    </row>
    <row r="77" spans="1:14" s="123" customFormat="1" ht="38.25" x14ac:dyDescent="0.25">
      <c r="A77" s="124" t="s">
        <v>154</v>
      </c>
      <c r="B77" s="125">
        <v>0</v>
      </c>
      <c r="C77" s="125">
        <v>0</v>
      </c>
      <c r="D77" s="125">
        <v>0</v>
      </c>
      <c r="E77" s="125">
        <v>0</v>
      </c>
      <c r="F77" s="125">
        <v>0</v>
      </c>
      <c r="G77" s="125">
        <v>0</v>
      </c>
      <c r="H77" s="125">
        <v>0</v>
      </c>
      <c r="I77" s="125">
        <v>0</v>
      </c>
      <c r="J77" s="125">
        <v>0</v>
      </c>
      <c r="K77" s="125">
        <v>0</v>
      </c>
      <c r="L77" s="125">
        <v>0</v>
      </c>
      <c r="M77" s="125">
        <v>0</v>
      </c>
      <c r="N77" s="125">
        <v>0</v>
      </c>
    </row>
    <row r="78" spans="1:14" s="123" customFormat="1" ht="25.5" x14ac:dyDescent="0.25">
      <c r="A78" s="132" t="s">
        <v>155</v>
      </c>
      <c r="B78" s="133"/>
      <c r="C78" s="133"/>
      <c r="D78" s="133"/>
      <c r="E78" s="133"/>
      <c r="F78" s="133"/>
      <c r="G78" s="133"/>
      <c r="H78" s="133"/>
      <c r="I78" s="133"/>
      <c r="J78" s="133"/>
      <c r="K78" s="133"/>
      <c r="L78" s="133"/>
      <c r="M78" s="133"/>
      <c r="N78" s="133"/>
    </row>
    <row r="79" spans="1:14" s="121" customFormat="1" ht="25.5" x14ac:dyDescent="0.25">
      <c r="A79" s="124" t="s">
        <v>156</v>
      </c>
      <c r="B79" s="134">
        <f t="shared" ref="B79:N79" si="13">SUM(B80:B84)</f>
        <v>0</v>
      </c>
      <c r="C79" s="134">
        <f t="shared" si="13"/>
        <v>0</v>
      </c>
      <c r="D79" s="134">
        <f t="shared" si="13"/>
        <v>0</v>
      </c>
      <c r="E79" s="134">
        <f t="shared" si="13"/>
        <v>0</v>
      </c>
      <c r="F79" s="134">
        <f t="shared" si="13"/>
        <v>0</v>
      </c>
      <c r="G79" s="134">
        <f t="shared" si="13"/>
        <v>0</v>
      </c>
      <c r="H79" s="134">
        <f t="shared" si="13"/>
        <v>0</v>
      </c>
      <c r="I79" s="134">
        <f t="shared" si="13"/>
        <v>0</v>
      </c>
      <c r="J79" s="134">
        <f t="shared" si="13"/>
        <v>0</v>
      </c>
      <c r="K79" s="134">
        <f t="shared" si="13"/>
        <v>0</v>
      </c>
      <c r="L79" s="134">
        <f t="shared" si="13"/>
        <v>0</v>
      </c>
      <c r="M79" s="134">
        <f t="shared" si="13"/>
        <v>0</v>
      </c>
      <c r="N79" s="134">
        <f t="shared" si="13"/>
        <v>0</v>
      </c>
    </row>
    <row r="80" spans="1:14" s="121" customFormat="1" ht="38.25" x14ac:dyDescent="0.25">
      <c r="A80" s="124" t="s">
        <v>157</v>
      </c>
      <c r="B80" s="125">
        <v>0</v>
      </c>
      <c r="C80" s="125">
        <v>0</v>
      </c>
      <c r="D80" s="125">
        <v>0</v>
      </c>
      <c r="E80" s="125">
        <v>0</v>
      </c>
      <c r="F80" s="125">
        <v>0</v>
      </c>
      <c r="G80" s="125">
        <v>0</v>
      </c>
      <c r="H80" s="125">
        <v>0</v>
      </c>
      <c r="I80" s="125">
        <v>0</v>
      </c>
      <c r="J80" s="125">
        <v>0</v>
      </c>
      <c r="K80" s="125">
        <v>0</v>
      </c>
      <c r="L80" s="125">
        <v>0</v>
      </c>
      <c r="M80" s="125">
        <v>0</v>
      </c>
      <c r="N80" s="125">
        <v>0</v>
      </c>
    </row>
    <row r="81" spans="1:14" s="121" customFormat="1" ht="38.25" x14ac:dyDescent="0.25">
      <c r="A81" s="124" t="s">
        <v>158</v>
      </c>
      <c r="B81" s="125">
        <v>0</v>
      </c>
      <c r="C81" s="125">
        <v>0</v>
      </c>
      <c r="D81" s="125">
        <v>0</v>
      </c>
      <c r="E81" s="125">
        <v>0</v>
      </c>
      <c r="F81" s="125">
        <v>0</v>
      </c>
      <c r="G81" s="125">
        <v>0</v>
      </c>
      <c r="H81" s="125">
        <v>0</v>
      </c>
      <c r="I81" s="125">
        <v>0</v>
      </c>
      <c r="J81" s="125">
        <v>0</v>
      </c>
      <c r="K81" s="125">
        <v>0</v>
      </c>
      <c r="L81" s="125">
        <v>0</v>
      </c>
      <c r="M81" s="125">
        <v>0</v>
      </c>
      <c r="N81" s="125">
        <v>0</v>
      </c>
    </row>
    <row r="82" spans="1:14" s="121" customFormat="1" ht="38.25" x14ac:dyDescent="0.25">
      <c r="A82" s="124" t="s">
        <v>159</v>
      </c>
      <c r="B82" s="125">
        <v>0</v>
      </c>
      <c r="C82" s="125">
        <v>0</v>
      </c>
      <c r="D82" s="125">
        <v>0</v>
      </c>
      <c r="E82" s="125">
        <v>0</v>
      </c>
      <c r="F82" s="125">
        <v>0</v>
      </c>
      <c r="G82" s="125">
        <v>0</v>
      </c>
      <c r="H82" s="125">
        <v>0</v>
      </c>
      <c r="I82" s="125">
        <v>0</v>
      </c>
      <c r="J82" s="125">
        <v>0</v>
      </c>
      <c r="K82" s="125">
        <v>0</v>
      </c>
      <c r="L82" s="125">
        <v>0</v>
      </c>
      <c r="M82" s="125">
        <v>0</v>
      </c>
      <c r="N82" s="125">
        <v>0</v>
      </c>
    </row>
    <row r="83" spans="1:14" s="121" customFormat="1" ht="114.75" x14ac:dyDescent="0.25">
      <c r="A83" s="124" t="s">
        <v>160</v>
      </c>
      <c r="B83" s="125">
        <v>0</v>
      </c>
      <c r="C83" s="125">
        <v>0</v>
      </c>
      <c r="D83" s="125">
        <v>0</v>
      </c>
      <c r="E83" s="125">
        <v>0</v>
      </c>
      <c r="F83" s="125">
        <v>0</v>
      </c>
      <c r="G83" s="125">
        <v>0</v>
      </c>
      <c r="H83" s="125">
        <v>0</v>
      </c>
      <c r="I83" s="125">
        <v>0</v>
      </c>
      <c r="J83" s="125">
        <v>0</v>
      </c>
      <c r="K83" s="125">
        <v>0</v>
      </c>
      <c r="L83" s="125">
        <v>0</v>
      </c>
      <c r="M83" s="125">
        <v>0</v>
      </c>
      <c r="N83" s="125">
        <v>0</v>
      </c>
    </row>
    <row r="84" spans="1:14" s="121" customFormat="1" ht="63.75" x14ac:dyDescent="0.25">
      <c r="A84" s="124" t="s">
        <v>161</v>
      </c>
      <c r="B84" s="125">
        <v>0</v>
      </c>
      <c r="C84" s="125">
        <v>0</v>
      </c>
      <c r="D84" s="125">
        <v>0</v>
      </c>
      <c r="E84" s="125">
        <v>0</v>
      </c>
      <c r="F84" s="125">
        <v>0</v>
      </c>
      <c r="G84" s="125">
        <v>0</v>
      </c>
      <c r="H84" s="125">
        <v>0</v>
      </c>
      <c r="I84" s="125">
        <v>0</v>
      </c>
      <c r="J84" s="125">
        <v>0</v>
      </c>
      <c r="K84" s="125">
        <v>0</v>
      </c>
      <c r="L84" s="125">
        <v>0</v>
      </c>
      <c r="M84" s="125">
        <v>0</v>
      </c>
      <c r="N84" s="125">
        <v>0</v>
      </c>
    </row>
    <row r="85" spans="1:14" s="121" customFormat="1" ht="25.5" x14ac:dyDescent="0.25">
      <c r="A85" s="132" t="s">
        <v>162</v>
      </c>
      <c r="B85" s="125">
        <v>0</v>
      </c>
      <c r="C85" s="125">
        <v>0</v>
      </c>
      <c r="D85" s="125">
        <v>0</v>
      </c>
      <c r="E85" s="125">
        <v>0</v>
      </c>
      <c r="F85" s="125">
        <v>0</v>
      </c>
      <c r="G85" s="125">
        <v>0</v>
      </c>
      <c r="H85" s="125">
        <v>0</v>
      </c>
      <c r="I85" s="125">
        <v>0</v>
      </c>
      <c r="J85" s="125">
        <v>0</v>
      </c>
      <c r="K85" s="125">
        <v>0</v>
      </c>
      <c r="L85" s="125">
        <v>0</v>
      </c>
      <c r="M85" s="125">
        <v>0</v>
      </c>
      <c r="N85" s="125">
        <v>0</v>
      </c>
    </row>
    <row r="86" spans="1:14" s="121" customFormat="1" ht="51" x14ac:dyDescent="0.25">
      <c r="A86" s="132" t="s">
        <v>163</v>
      </c>
      <c r="B86" s="134">
        <f t="shared" ref="B86:N86" si="14">B87-B88</f>
        <v>0</v>
      </c>
      <c r="C86" s="134">
        <f t="shared" si="14"/>
        <v>0</v>
      </c>
      <c r="D86" s="134">
        <f t="shared" si="14"/>
        <v>0</v>
      </c>
      <c r="E86" s="134">
        <f t="shared" si="14"/>
        <v>0</v>
      </c>
      <c r="F86" s="134">
        <f t="shared" si="14"/>
        <v>0</v>
      </c>
      <c r="G86" s="134">
        <f t="shared" si="14"/>
        <v>0</v>
      </c>
      <c r="H86" s="134">
        <f t="shared" si="14"/>
        <v>0</v>
      </c>
      <c r="I86" s="134">
        <f t="shared" si="14"/>
        <v>0</v>
      </c>
      <c r="J86" s="134">
        <f t="shared" si="14"/>
        <v>0</v>
      </c>
      <c r="K86" s="134">
        <f t="shared" si="14"/>
        <v>0</v>
      </c>
      <c r="L86" s="134">
        <f t="shared" si="14"/>
        <v>0</v>
      </c>
      <c r="M86" s="134">
        <f t="shared" si="14"/>
        <v>0</v>
      </c>
      <c r="N86" s="134">
        <f t="shared" si="14"/>
        <v>0</v>
      </c>
    </row>
    <row r="87" spans="1:14" s="121" customFormat="1" ht="25.5" x14ac:dyDescent="0.25">
      <c r="A87" s="124" t="s">
        <v>164</v>
      </c>
      <c r="B87" s="125">
        <v>0</v>
      </c>
      <c r="C87" s="125">
        <v>0</v>
      </c>
      <c r="D87" s="125">
        <v>0</v>
      </c>
      <c r="E87" s="125">
        <v>0</v>
      </c>
      <c r="F87" s="125">
        <v>0</v>
      </c>
      <c r="G87" s="125">
        <v>0</v>
      </c>
      <c r="H87" s="125">
        <v>0</v>
      </c>
      <c r="I87" s="125">
        <v>0</v>
      </c>
      <c r="J87" s="125">
        <v>0</v>
      </c>
      <c r="K87" s="125">
        <v>0</v>
      </c>
      <c r="L87" s="125">
        <v>0</v>
      </c>
      <c r="M87" s="125">
        <v>0</v>
      </c>
      <c r="N87" s="125">
        <v>0</v>
      </c>
    </row>
    <row r="88" spans="1:14" s="121" customFormat="1" ht="25.5" x14ac:dyDescent="0.25">
      <c r="A88" s="124" t="s">
        <v>165</v>
      </c>
      <c r="B88" s="125">
        <v>0</v>
      </c>
      <c r="C88" s="125">
        <v>0</v>
      </c>
      <c r="D88" s="125">
        <v>0</v>
      </c>
      <c r="E88" s="125">
        <v>0</v>
      </c>
      <c r="F88" s="125">
        <v>0</v>
      </c>
      <c r="G88" s="125">
        <v>0</v>
      </c>
      <c r="H88" s="125">
        <v>0</v>
      </c>
      <c r="I88" s="125">
        <v>0</v>
      </c>
      <c r="J88" s="125">
        <v>0</v>
      </c>
      <c r="K88" s="125">
        <v>0</v>
      </c>
      <c r="L88" s="125">
        <v>0</v>
      </c>
      <c r="M88" s="125">
        <v>0</v>
      </c>
      <c r="N88" s="125">
        <v>0</v>
      </c>
    </row>
    <row r="89" spans="1:14" s="121" customFormat="1" ht="25.5" x14ac:dyDescent="0.25">
      <c r="A89" s="132" t="s">
        <v>166</v>
      </c>
      <c r="B89" s="125">
        <v>0</v>
      </c>
      <c r="C89" s="125">
        <v>0</v>
      </c>
      <c r="D89" s="125">
        <v>0</v>
      </c>
      <c r="E89" s="125">
        <v>0</v>
      </c>
      <c r="F89" s="125">
        <v>0</v>
      </c>
      <c r="G89" s="125">
        <v>0</v>
      </c>
      <c r="H89" s="125">
        <v>0</v>
      </c>
      <c r="I89" s="125">
        <v>0</v>
      </c>
      <c r="J89" s="125">
        <v>0</v>
      </c>
      <c r="K89" s="125">
        <v>0</v>
      </c>
      <c r="L89" s="125">
        <v>0</v>
      </c>
      <c r="M89" s="125">
        <v>0</v>
      </c>
      <c r="N89" s="125">
        <v>0</v>
      </c>
    </row>
    <row r="90" spans="1:14" s="121" customFormat="1" ht="25.5" x14ac:dyDescent="0.25">
      <c r="A90" s="124" t="s">
        <v>167</v>
      </c>
      <c r="B90" s="125">
        <v>0</v>
      </c>
      <c r="C90" s="125">
        <v>0</v>
      </c>
      <c r="D90" s="125">
        <v>0</v>
      </c>
      <c r="E90" s="125">
        <v>0</v>
      </c>
      <c r="F90" s="125">
        <v>0</v>
      </c>
      <c r="G90" s="125">
        <v>0</v>
      </c>
      <c r="H90" s="125">
        <v>0</v>
      </c>
      <c r="I90" s="125">
        <v>0</v>
      </c>
      <c r="J90" s="125">
        <v>0</v>
      </c>
      <c r="K90" s="125">
        <v>0</v>
      </c>
      <c r="L90" s="125">
        <v>0</v>
      </c>
      <c r="M90" s="125">
        <v>0</v>
      </c>
      <c r="N90" s="125">
        <v>0</v>
      </c>
    </row>
    <row r="91" spans="1:14" s="121" customFormat="1" ht="76.5" x14ac:dyDescent="0.25">
      <c r="A91" s="124" t="s">
        <v>168</v>
      </c>
      <c r="B91" s="125">
        <v>0</v>
      </c>
      <c r="C91" s="125">
        <v>0</v>
      </c>
      <c r="D91" s="125">
        <v>0</v>
      </c>
      <c r="E91" s="125">
        <v>0</v>
      </c>
      <c r="F91" s="125">
        <v>0</v>
      </c>
      <c r="G91" s="125">
        <v>0</v>
      </c>
      <c r="H91" s="125">
        <v>0</v>
      </c>
      <c r="I91" s="125">
        <v>0</v>
      </c>
      <c r="J91" s="125">
        <v>0</v>
      </c>
      <c r="K91" s="125">
        <v>0</v>
      </c>
      <c r="L91" s="125">
        <v>0</v>
      </c>
      <c r="M91" s="125">
        <v>0</v>
      </c>
      <c r="N91" s="125">
        <v>0</v>
      </c>
    </row>
    <row r="92" spans="1:14" s="121" customFormat="1" ht="76.5" x14ac:dyDescent="0.25">
      <c r="A92" s="124" t="s">
        <v>169</v>
      </c>
      <c r="B92" s="125">
        <v>0</v>
      </c>
      <c r="C92" s="125">
        <v>0</v>
      </c>
      <c r="D92" s="125">
        <v>0</v>
      </c>
      <c r="E92" s="125">
        <v>0</v>
      </c>
      <c r="F92" s="125">
        <v>0</v>
      </c>
      <c r="G92" s="125">
        <v>0</v>
      </c>
      <c r="H92" s="125">
        <v>0</v>
      </c>
      <c r="I92" s="125">
        <v>0</v>
      </c>
      <c r="J92" s="125">
        <v>0</v>
      </c>
      <c r="K92" s="125">
        <v>0</v>
      </c>
      <c r="L92" s="125">
        <v>0</v>
      </c>
      <c r="M92" s="125">
        <v>0</v>
      </c>
      <c r="N92" s="125">
        <v>0</v>
      </c>
    </row>
    <row r="93" spans="1:14" s="121" customFormat="1" ht="63.75" x14ac:dyDescent="0.25">
      <c r="A93" s="132" t="s">
        <v>170</v>
      </c>
      <c r="B93" s="134">
        <f t="shared" ref="B93:N93" si="15">B94-B95</f>
        <v>0</v>
      </c>
      <c r="C93" s="134">
        <f t="shared" si="15"/>
        <v>0</v>
      </c>
      <c r="D93" s="134">
        <f t="shared" si="15"/>
        <v>0</v>
      </c>
      <c r="E93" s="134">
        <f t="shared" si="15"/>
        <v>0</v>
      </c>
      <c r="F93" s="134">
        <f t="shared" si="15"/>
        <v>0</v>
      </c>
      <c r="G93" s="134">
        <f t="shared" si="15"/>
        <v>0</v>
      </c>
      <c r="H93" s="134">
        <f t="shared" si="15"/>
        <v>0</v>
      </c>
      <c r="I93" s="134">
        <f t="shared" si="15"/>
        <v>0</v>
      </c>
      <c r="J93" s="134">
        <f t="shared" si="15"/>
        <v>0</v>
      </c>
      <c r="K93" s="134">
        <f t="shared" si="15"/>
        <v>0</v>
      </c>
      <c r="L93" s="134">
        <f t="shared" si="15"/>
        <v>0</v>
      </c>
      <c r="M93" s="134">
        <f t="shared" si="15"/>
        <v>0</v>
      </c>
      <c r="N93" s="134">
        <f t="shared" si="15"/>
        <v>0</v>
      </c>
    </row>
    <row r="94" spans="1:14" s="121" customFormat="1" ht="25.5" x14ac:dyDescent="0.25">
      <c r="A94" s="124" t="s">
        <v>164</v>
      </c>
      <c r="B94" s="125">
        <v>0</v>
      </c>
      <c r="C94" s="125">
        <v>0</v>
      </c>
      <c r="D94" s="125">
        <v>0</v>
      </c>
      <c r="E94" s="125">
        <v>0</v>
      </c>
      <c r="F94" s="125">
        <v>0</v>
      </c>
      <c r="G94" s="125">
        <v>0</v>
      </c>
      <c r="H94" s="125">
        <v>0</v>
      </c>
      <c r="I94" s="125">
        <v>0</v>
      </c>
      <c r="J94" s="125">
        <v>0</v>
      </c>
      <c r="K94" s="125">
        <v>0</v>
      </c>
      <c r="L94" s="125">
        <v>0</v>
      </c>
      <c r="M94" s="125">
        <v>0</v>
      </c>
      <c r="N94" s="125">
        <v>0</v>
      </c>
    </row>
    <row r="95" spans="1:14" s="121" customFormat="1" ht="25.5" x14ac:dyDescent="0.25">
      <c r="A95" s="124" t="s">
        <v>165</v>
      </c>
      <c r="B95" s="125">
        <v>0</v>
      </c>
      <c r="C95" s="125">
        <v>0</v>
      </c>
      <c r="D95" s="125">
        <v>0</v>
      </c>
      <c r="E95" s="125">
        <v>0</v>
      </c>
      <c r="F95" s="125">
        <v>0</v>
      </c>
      <c r="G95" s="125">
        <v>0</v>
      </c>
      <c r="H95" s="125">
        <v>0</v>
      </c>
      <c r="I95" s="125">
        <v>0</v>
      </c>
      <c r="J95" s="125">
        <v>0</v>
      </c>
      <c r="K95" s="125">
        <v>0</v>
      </c>
      <c r="L95" s="125">
        <v>0</v>
      </c>
      <c r="M95" s="125">
        <v>0</v>
      </c>
      <c r="N95" s="125">
        <v>0</v>
      </c>
    </row>
    <row r="96" spans="1:14" s="121" customFormat="1" ht="76.5" x14ac:dyDescent="0.25">
      <c r="A96" s="132" t="s">
        <v>171</v>
      </c>
      <c r="B96" s="134">
        <f t="shared" ref="B96:N96" si="16">B97-B98</f>
        <v>0</v>
      </c>
      <c r="C96" s="134">
        <f t="shared" si="16"/>
        <v>0</v>
      </c>
      <c r="D96" s="134">
        <f t="shared" si="16"/>
        <v>0</v>
      </c>
      <c r="E96" s="134">
        <f t="shared" si="16"/>
        <v>0</v>
      </c>
      <c r="F96" s="134">
        <f t="shared" si="16"/>
        <v>0</v>
      </c>
      <c r="G96" s="134">
        <f t="shared" si="16"/>
        <v>0</v>
      </c>
      <c r="H96" s="134">
        <f t="shared" si="16"/>
        <v>0</v>
      </c>
      <c r="I96" s="134">
        <f t="shared" si="16"/>
        <v>0</v>
      </c>
      <c r="J96" s="134">
        <f t="shared" si="16"/>
        <v>0</v>
      </c>
      <c r="K96" s="134">
        <f t="shared" si="16"/>
        <v>0</v>
      </c>
      <c r="L96" s="134">
        <f t="shared" si="16"/>
        <v>0</v>
      </c>
      <c r="M96" s="134">
        <f t="shared" si="16"/>
        <v>0</v>
      </c>
      <c r="N96" s="134">
        <f t="shared" si="16"/>
        <v>0</v>
      </c>
    </row>
    <row r="97" spans="1:14" s="121" customFormat="1" ht="25.5" x14ac:dyDescent="0.25">
      <c r="A97" s="124" t="s">
        <v>164</v>
      </c>
      <c r="B97" s="125">
        <v>0</v>
      </c>
      <c r="C97" s="125">
        <v>0</v>
      </c>
      <c r="D97" s="125">
        <v>0</v>
      </c>
      <c r="E97" s="125">
        <v>0</v>
      </c>
      <c r="F97" s="125">
        <v>0</v>
      </c>
      <c r="G97" s="125">
        <v>0</v>
      </c>
      <c r="H97" s="125">
        <v>0</v>
      </c>
      <c r="I97" s="125">
        <v>0</v>
      </c>
      <c r="J97" s="125">
        <v>0</v>
      </c>
      <c r="K97" s="125">
        <v>0</v>
      </c>
      <c r="L97" s="125">
        <v>0</v>
      </c>
      <c r="M97" s="125">
        <v>0</v>
      </c>
      <c r="N97" s="125">
        <v>0</v>
      </c>
    </row>
    <row r="98" spans="1:14" s="121" customFormat="1" ht="25.5" x14ac:dyDescent="0.25">
      <c r="A98" s="124" t="s">
        <v>165</v>
      </c>
      <c r="B98" s="125">
        <v>0</v>
      </c>
      <c r="C98" s="125">
        <v>0</v>
      </c>
      <c r="D98" s="125">
        <v>0</v>
      </c>
      <c r="E98" s="125">
        <v>0</v>
      </c>
      <c r="F98" s="125">
        <v>0</v>
      </c>
      <c r="G98" s="125">
        <v>0</v>
      </c>
      <c r="H98" s="125">
        <v>0</v>
      </c>
      <c r="I98" s="125">
        <v>0</v>
      </c>
      <c r="J98" s="125">
        <v>0</v>
      </c>
      <c r="K98" s="125">
        <v>0</v>
      </c>
      <c r="L98" s="125">
        <v>0</v>
      </c>
      <c r="M98" s="125">
        <v>0</v>
      </c>
      <c r="N98" s="125">
        <v>0</v>
      </c>
    </row>
    <row r="99" spans="1:14" s="121" customFormat="1" ht="38.25" x14ac:dyDescent="0.25">
      <c r="A99" s="124" t="s">
        <v>172</v>
      </c>
      <c r="B99" s="125">
        <v>0</v>
      </c>
      <c r="C99" s="125">
        <v>0</v>
      </c>
      <c r="D99" s="125">
        <v>0</v>
      </c>
      <c r="E99" s="125">
        <v>0</v>
      </c>
      <c r="F99" s="125">
        <v>0</v>
      </c>
      <c r="G99" s="125">
        <v>0</v>
      </c>
      <c r="H99" s="125">
        <v>0</v>
      </c>
      <c r="I99" s="125">
        <v>0</v>
      </c>
      <c r="J99" s="125">
        <v>0</v>
      </c>
      <c r="K99" s="125">
        <v>0</v>
      </c>
      <c r="L99" s="125">
        <v>0</v>
      </c>
      <c r="M99" s="125">
        <v>0</v>
      </c>
      <c r="N99" s="125">
        <v>0</v>
      </c>
    </row>
    <row r="100" spans="1:14" s="121" customFormat="1" ht="38.25" x14ac:dyDescent="0.25">
      <c r="A100" s="132" t="s">
        <v>173</v>
      </c>
      <c r="B100" s="136">
        <f>B79+B85+B86+B89-B90+B91-B92+B94-B95+B97-B98-B99</f>
        <v>0</v>
      </c>
      <c r="C100" s="136">
        <f t="shared" ref="C100:N100" si="17">C79+C85+C86+C89-C90+C91-C92+C94-C95+C97-C98-C99</f>
        <v>0</v>
      </c>
      <c r="D100" s="136">
        <f t="shared" si="17"/>
        <v>0</v>
      </c>
      <c r="E100" s="136">
        <f t="shared" si="17"/>
        <v>0</v>
      </c>
      <c r="F100" s="136">
        <f t="shared" si="17"/>
        <v>0</v>
      </c>
      <c r="G100" s="136">
        <f t="shared" si="17"/>
        <v>0</v>
      </c>
      <c r="H100" s="136">
        <f t="shared" si="17"/>
        <v>0</v>
      </c>
      <c r="I100" s="136">
        <f t="shared" si="17"/>
        <v>0</v>
      </c>
      <c r="J100" s="136">
        <f t="shared" si="17"/>
        <v>0</v>
      </c>
      <c r="K100" s="136">
        <f t="shared" si="17"/>
        <v>0</v>
      </c>
      <c r="L100" s="136">
        <f t="shared" si="17"/>
        <v>0</v>
      </c>
      <c r="M100" s="136">
        <f t="shared" si="17"/>
        <v>0</v>
      </c>
      <c r="N100" s="136">
        <f t="shared" si="17"/>
        <v>0</v>
      </c>
    </row>
    <row r="101" spans="1:14" s="121" customFormat="1" ht="25.5" x14ac:dyDescent="0.25">
      <c r="A101" s="132" t="s">
        <v>174</v>
      </c>
      <c r="B101" s="139">
        <v>0</v>
      </c>
      <c r="C101" s="139">
        <v>0</v>
      </c>
      <c r="D101" s="139">
        <v>0</v>
      </c>
      <c r="E101" s="139">
        <v>0</v>
      </c>
      <c r="F101" s="139">
        <v>0</v>
      </c>
      <c r="G101" s="139">
        <v>0</v>
      </c>
      <c r="H101" s="139">
        <v>0</v>
      </c>
      <c r="I101" s="139">
        <v>0</v>
      </c>
      <c r="J101" s="139">
        <v>0</v>
      </c>
      <c r="K101" s="139">
        <v>0</v>
      </c>
      <c r="L101" s="139">
        <v>0</v>
      </c>
      <c r="M101" s="139">
        <v>0</v>
      </c>
      <c r="N101" s="139">
        <v>0</v>
      </c>
    </row>
    <row r="102" spans="1:14" s="121" customFormat="1" ht="25.5" x14ac:dyDescent="0.25">
      <c r="A102" s="132" t="s">
        <v>175</v>
      </c>
      <c r="B102" s="139">
        <v>0</v>
      </c>
      <c r="C102" s="139">
        <v>0</v>
      </c>
      <c r="D102" s="139">
        <v>0</v>
      </c>
      <c r="E102" s="139">
        <v>0</v>
      </c>
      <c r="F102" s="139">
        <v>0</v>
      </c>
      <c r="G102" s="139">
        <v>0</v>
      </c>
      <c r="H102" s="139">
        <v>0</v>
      </c>
      <c r="I102" s="139">
        <v>0</v>
      </c>
      <c r="J102" s="139">
        <v>0</v>
      </c>
      <c r="K102" s="139">
        <v>0</v>
      </c>
      <c r="L102" s="139">
        <v>0</v>
      </c>
      <c r="M102" s="139">
        <v>0</v>
      </c>
      <c r="N102" s="139">
        <v>0</v>
      </c>
    </row>
    <row r="103" spans="1:14" s="121" customFormat="1" ht="25.5" x14ac:dyDescent="0.25">
      <c r="A103" s="132" t="s">
        <v>176</v>
      </c>
      <c r="B103" s="136">
        <f>B29+B40+B41-B53-B65-B66-B67</f>
        <v>0</v>
      </c>
      <c r="C103" s="136">
        <f t="shared" ref="C103:N103" si="18">C29+C40+C41-C53-C65-C66-C67</f>
        <v>0</v>
      </c>
      <c r="D103" s="136">
        <f t="shared" si="18"/>
        <v>0</v>
      </c>
      <c r="E103" s="136">
        <f t="shared" si="18"/>
        <v>0</v>
      </c>
      <c r="F103" s="136">
        <f t="shared" si="18"/>
        <v>0</v>
      </c>
      <c r="G103" s="136">
        <f t="shared" si="18"/>
        <v>0</v>
      </c>
      <c r="H103" s="136">
        <f t="shared" si="18"/>
        <v>0</v>
      </c>
      <c r="I103" s="136">
        <f t="shared" si="18"/>
        <v>0</v>
      </c>
      <c r="J103" s="136">
        <f t="shared" si="18"/>
        <v>0</v>
      </c>
      <c r="K103" s="136">
        <f t="shared" si="18"/>
        <v>0</v>
      </c>
      <c r="L103" s="136">
        <f t="shared" si="18"/>
        <v>0</v>
      </c>
      <c r="M103" s="136">
        <f t="shared" si="18"/>
        <v>0</v>
      </c>
      <c r="N103" s="136">
        <f t="shared" si="18"/>
        <v>0</v>
      </c>
    </row>
    <row r="104" spans="1:14" s="123" customFormat="1" ht="25.5" x14ac:dyDescent="0.25">
      <c r="A104" s="132" t="s">
        <v>177</v>
      </c>
      <c r="B104" s="136">
        <f t="shared" ref="B104:N104" si="19">B29+B40+B41</f>
        <v>0</v>
      </c>
      <c r="C104" s="136">
        <f t="shared" si="19"/>
        <v>0</v>
      </c>
      <c r="D104" s="136">
        <f t="shared" si="19"/>
        <v>0</v>
      </c>
      <c r="E104" s="136">
        <f t="shared" si="19"/>
        <v>0</v>
      </c>
      <c r="F104" s="136">
        <f t="shared" si="19"/>
        <v>0</v>
      </c>
      <c r="G104" s="136">
        <f t="shared" si="19"/>
        <v>0</v>
      </c>
      <c r="H104" s="136">
        <f t="shared" si="19"/>
        <v>0</v>
      </c>
      <c r="I104" s="136">
        <f t="shared" si="19"/>
        <v>0</v>
      </c>
      <c r="J104" s="136">
        <f t="shared" si="19"/>
        <v>0</v>
      </c>
      <c r="K104" s="136">
        <f t="shared" si="19"/>
        <v>0</v>
      </c>
      <c r="L104" s="136">
        <f t="shared" si="19"/>
        <v>0</v>
      </c>
      <c r="M104" s="136">
        <f t="shared" si="19"/>
        <v>0</v>
      </c>
      <c r="N104" s="136">
        <f t="shared" si="19"/>
        <v>0</v>
      </c>
    </row>
    <row r="105" spans="1:14" s="123" customFormat="1" ht="51" x14ac:dyDescent="0.25">
      <c r="A105" s="132" t="s">
        <v>178</v>
      </c>
      <c r="B105" s="136">
        <f>B53+B65+B66+B67+B100</f>
        <v>0</v>
      </c>
      <c r="C105" s="136">
        <f t="shared" ref="C105:N105" si="20">C53+C65+C66+C67+C100</f>
        <v>0</v>
      </c>
      <c r="D105" s="136">
        <f t="shared" si="20"/>
        <v>0</v>
      </c>
      <c r="E105" s="136">
        <f t="shared" si="20"/>
        <v>0</v>
      </c>
      <c r="F105" s="136">
        <f t="shared" si="20"/>
        <v>0</v>
      </c>
      <c r="G105" s="136">
        <f t="shared" si="20"/>
        <v>0</v>
      </c>
      <c r="H105" s="136">
        <f t="shared" si="20"/>
        <v>0</v>
      </c>
      <c r="I105" s="136">
        <f t="shared" si="20"/>
        <v>0</v>
      </c>
      <c r="J105" s="136">
        <f t="shared" si="20"/>
        <v>0</v>
      </c>
      <c r="K105" s="136">
        <f t="shared" si="20"/>
        <v>0</v>
      </c>
      <c r="L105" s="136">
        <f t="shared" si="20"/>
        <v>0</v>
      </c>
      <c r="M105" s="136">
        <f t="shared" si="20"/>
        <v>0</v>
      </c>
      <c r="N105" s="136">
        <f t="shared" si="20"/>
        <v>0</v>
      </c>
    </row>
  </sheetData>
  <mergeCells count="3">
    <mergeCell ref="A4:D4"/>
    <mergeCell ref="E4:N4"/>
    <mergeCell ref="E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634B7-F8F3-4130-BE51-D04C0B944D6F}">
  <dimension ref="A1:O62"/>
  <sheetViews>
    <sheetView workbookViewId="0">
      <selection activeCell="L17" sqref="L17"/>
    </sheetView>
  </sheetViews>
  <sheetFormatPr defaultRowHeight="15" x14ac:dyDescent="0.25"/>
  <cols>
    <col min="1" max="1" width="18.5703125" customWidth="1"/>
    <col min="5" max="5" width="17.85546875" customWidth="1"/>
  </cols>
  <sheetData>
    <row r="1" spans="1:15" x14ac:dyDescent="0.25">
      <c r="A1" s="140" t="s">
        <v>179</v>
      </c>
      <c r="B1" s="140"/>
      <c r="C1" s="140"/>
      <c r="D1" s="140"/>
      <c r="E1" s="140"/>
      <c r="F1" s="141" t="s">
        <v>180</v>
      </c>
      <c r="G1" s="142"/>
      <c r="H1" s="142"/>
      <c r="I1" s="142"/>
      <c r="J1" s="142"/>
      <c r="K1" s="142"/>
      <c r="L1" s="142"/>
      <c r="M1" s="142"/>
      <c r="N1" s="142"/>
      <c r="O1" s="143"/>
    </row>
    <row r="2" spans="1:15" x14ac:dyDescent="0.25">
      <c r="A2" s="114"/>
      <c r="B2" s="114"/>
      <c r="C2" s="114"/>
      <c r="D2" s="114"/>
      <c r="E2" s="114"/>
      <c r="F2" s="144" t="s">
        <v>85</v>
      </c>
      <c r="G2" s="145"/>
      <c r="H2" s="145"/>
      <c r="I2" s="145"/>
      <c r="J2" s="145"/>
      <c r="K2" s="145"/>
      <c r="L2" s="145"/>
      <c r="M2" s="145"/>
      <c r="N2" s="145"/>
      <c r="O2" s="145"/>
    </row>
    <row r="3" spans="1:15" x14ac:dyDescent="0.25">
      <c r="A3" s="118"/>
      <c r="B3" s="118"/>
      <c r="C3" s="146">
        <f>'[1]1A-Bilant'!B3</f>
        <v>0</v>
      </c>
      <c r="D3" s="146">
        <f>'[1]1A-Bilant'!C3</f>
        <v>0</v>
      </c>
      <c r="E3" s="146">
        <f>'[1]1A-Bilant'!D3</f>
        <v>0</v>
      </c>
      <c r="F3" s="146" t="str">
        <f>'[1]1A-Bilant'!E3</f>
        <v>Proiectia bilanțului la nivelul intregii activitati a intreprinderii, cu ajutor nerambursabil, pe perioada de implementare si operare a investitiei</v>
      </c>
      <c r="G3" s="146">
        <f>'[1]1A-Bilant'!F3</f>
        <v>0</v>
      </c>
      <c r="H3" s="146">
        <f>'[1]1A-Bilant'!G3</f>
        <v>0</v>
      </c>
      <c r="I3" s="146">
        <f>'[1]1A-Bilant'!H3</f>
        <v>0</v>
      </c>
      <c r="J3" s="146">
        <f>'[1]1A-Bilant'!I3</f>
        <v>0</v>
      </c>
      <c r="K3" s="146">
        <f>'[1]1A-Bilant'!J3</f>
        <v>0</v>
      </c>
      <c r="L3" s="146">
        <f>'[1]1A-Bilant'!K3</f>
        <v>0</v>
      </c>
      <c r="M3" s="146">
        <f>'[1]1A-Bilant'!L3</f>
        <v>0</v>
      </c>
      <c r="N3" s="146">
        <f>'[1]1A-Bilant'!M3</f>
        <v>0</v>
      </c>
      <c r="O3" s="146">
        <f>'[1]1A-Bilant'!N3</f>
        <v>0</v>
      </c>
    </row>
    <row r="4" spans="1:15" ht="38.25" x14ac:dyDescent="0.25">
      <c r="A4" s="118" t="s">
        <v>181</v>
      </c>
      <c r="B4" s="118">
        <v>1</v>
      </c>
      <c r="C4" s="137">
        <f>C5+C6-C7+C8+C9</f>
        <v>0</v>
      </c>
      <c r="D4" s="137">
        <f t="shared" ref="D4:O4" si="0">D5+D6-D7+D8+D9</f>
        <v>0</v>
      </c>
      <c r="E4" s="137">
        <f t="shared" si="0"/>
        <v>0</v>
      </c>
      <c r="F4" s="137">
        <f t="shared" si="0"/>
        <v>0</v>
      </c>
      <c r="G4" s="137">
        <f t="shared" si="0"/>
        <v>0</v>
      </c>
      <c r="H4" s="137">
        <f t="shared" si="0"/>
        <v>0</v>
      </c>
      <c r="I4" s="137">
        <f t="shared" si="0"/>
        <v>0</v>
      </c>
      <c r="J4" s="137">
        <f t="shared" si="0"/>
        <v>0</v>
      </c>
      <c r="K4" s="137">
        <f t="shared" si="0"/>
        <v>0</v>
      </c>
      <c r="L4" s="137">
        <f t="shared" si="0"/>
        <v>0</v>
      </c>
      <c r="M4" s="137">
        <f t="shared" si="0"/>
        <v>0</v>
      </c>
      <c r="N4" s="137">
        <f t="shared" si="0"/>
        <v>0</v>
      </c>
      <c r="O4" s="137">
        <f t="shared" si="0"/>
        <v>0</v>
      </c>
    </row>
    <row r="5" spans="1:15" ht="18.75" customHeight="1" x14ac:dyDescent="0.25">
      <c r="A5" s="147" t="s">
        <v>182</v>
      </c>
      <c r="B5" s="147">
        <v>2</v>
      </c>
      <c r="C5" s="148">
        <v>0</v>
      </c>
      <c r="D5" s="148">
        <v>0</v>
      </c>
      <c r="E5" s="148">
        <v>0</v>
      </c>
      <c r="F5" s="148">
        <v>0</v>
      </c>
      <c r="G5" s="148">
        <v>0</v>
      </c>
      <c r="H5" s="148">
        <v>0</v>
      </c>
      <c r="I5" s="148">
        <v>0</v>
      </c>
      <c r="J5" s="148">
        <v>0</v>
      </c>
      <c r="K5" s="148">
        <v>0</v>
      </c>
      <c r="L5" s="148">
        <v>0</v>
      </c>
      <c r="M5" s="148">
        <v>0</v>
      </c>
      <c r="N5" s="148">
        <v>0</v>
      </c>
      <c r="O5" s="148">
        <v>0</v>
      </c>
    </row>
    <row r="6" spans="1:15" ht="18.75" customHeight="1" x14ac:dyDescent="0.25">
      <c r="A6" s="147" t="s">
        <v>183</v>
      </c>
      <c r="B6" s="147">
        <v>3</v>
      </c>
      <c r="C6" s="148">
        <v>0</v>
      </c>
      <c r="D6" s="148">
        <v>0</v>
      </c>
      <c r="E6" s="148">
        <v>0</v>
      </c>
      <c r="F6" s="148">
        <v>0</v>
      </c>
      <c r="G6" s="148">
        <v>0</v>
      </c>
      <c r="H6" s="148">
        <v>0</v>
      </c>
      <c r="I6" s="148">
        <v>0</v>
      </c>
      <c r="J6" s="148">
        <v>0</v>
      </c>
      <c r="K6" s="148">
        <v>0</v>
      </c>
      <c r="L6" s="148">
        <v>0</v>
      </c>
      <c r="M6" s="148">
        <v>0</v>
      </c>
      <c r="N6" s="148">
        <v>0</v>
      </c>
      <c r="O6" s="148">
        <v>0</v>
      </c>
    </row>
    <row r="7" spans="1:15" ht="18.75" customHeight="1" x14ac:dyDescent="0.25">
      <c r="A7" s="147" t="s">
        <v>184</v>
      </c>
      <c r="B7" s="147">
        <v>4</v>
      </c>
      <c r="C7" s="148">
        <v>0</v>
      </c>
      <c r="D7" s="148">
        <v>0</v>
      </c>
      <c r="E7" s="148">
        <v>0</v>
      </c>
      <c r="F7" s="148">
        <v>0</v>
      </c>
      <c r="G7" s="148">
        <v>0</v>
      </c>
      <c r="H7" s="148">
        <v>0</v>
      </c>
      <c r="I7" s="148">
        <v>0</v>
      </c>
      <c r="J7" s="148">
        <v>0</v>
      </c>
      <c r="K7" s="148">
        <v>0</v>
      </c>
      <c r="L7" s="148">
        <v>0</v>
      </c>
      <c r="M7" s="148">
        <v>0</v>
      </c>
      <c r="N7" s="148">
        <v>0</v>
      </c>
      <c r="O7" s="148">
        <v>0</v>
      </c>
    </row>
    <row r="8" spans="1:15" ht="18.75" customHeight="1" x14ac:dyDescent="0.25">
      <c r="A8" s="147" t="s">
        <v>185</v>
      </c>
      <c r="B8" s="147">
        <v>5</v>
      </c>
      <c r="C8" s="148">
        <v>0</v>
      </c>
      <c r="D8" s="148">
        <v>0</v>
      </c>
      <c r="E8" s="148">
        <v>0</v>
      </c>
      <c r="F8" s="148">
        <v>0</v>
      </c>
      <c r="G8" s="148">
        <v>0</v>
      </c>
      <c r="H8" s="148">
        <v>0</v>
      </c>
      <c r="I8" s="148">
        <v>0</v>
      </c>
      <c r="J8" s="148">
        <v>0</v>
      </c>
      <c r="K8" s="148">
        <v>0</v>
      </c>
      <c r="L8" s="148">
        <v>0</v>
      </c>
      <c r="M8" s="148">
        <v>0</v>
      </c>
      <c r="N8" s="148">
        <v>0</v>
      </c>
      <c r="O8" s="148">
        <v>0</v>
      </c>
    </row>
    <row r="9" spans="1:15" ht="18.75" customHeight="1" x14ac:dyDescent="0.25">
      <c r="A9" s="147" t="s">
        <v>186</v>
      </c>
      <c r="B9" s="147">
        <v>6</v>
      </c>
      <c r="C9" s="148">
        <v>0</v>
      </c>
      <c r="D9" s="148">
        <v>0</v>
      </c>
      <c r="E9" s="148">
        <v>0</v>
      </c>
      <c r="F9" s="148">
        <v>0</v>
      </c>
      <c r="G9" s="148">
        <v>0</v>
      </c>
      <c r="H9" s="148">
        <v>0</v>
      </c>
      <c r="I9" s="148">
        <v>0</v>
      </c>
      <c r="J9" s="148">
        <v>0</v>
      </c>
      <c r="K9" s="148">
        <v>0</v>
      </c>
      <c r="L9" s="148">
        <v>0</v>
      </c>
      <c r="M9" s="148">
        <v>0</v>
      </c>
      <c r="N9" s="148">
        <v>0</v>
      </c>
      <c r="O9" s="148">
        <v>0</v>
      </c>
    </row>
    <row r="10" spans="1:15" ht="18.75" customHeight="1" x14ac:dyDescent="0.25">
      <c r="A10" s="118" t="s">
        <v>187</v>
      </c>
      <c r="B10" s="149" t="s">
        <v>188</v>
      </c>
      <c r="C10" s="148">
        <v>0</v>
      </c>
      <c r="D10" s="148">
        <v>0</v>
      </c>
      <c r="E10" s="148">
        <v>0</v>
      </c>
      <c r="F10" s="148">
        <v>0</v>
      </c>
      <c r="G10" s="148">
        <v>0</v>
      </c>
      <c r="H10" s="148">
        <v>0</v>
      </c>
      <c r="I10" s="148">
        <v>0</v>
      </c>
      <c r="J10" s="148">
        <v>0</v>
      </c>
      <c r="K10" s="148">
        <v>0</v>
      </c>
      <c r="L10" s="148">
        <v>0</v>
      </c>
      <c r="M10" s="148">
        <v>0</v>
      </c>
      <c r="N10" s="148">
        <v>0</v>
      </c>
      <c r="O10" s="148">
        <v>0</v>
      </c>
    </row>
    <row r="11" spans="1:15" ht="18.75" customHeight="1" x14ac:dyDescent="0.25">
      <c r="A11" s="118" t="s">
        <v>189</v>
      </c>
      <c r="B11" s="147">
        <v>9</v>
      </c>
      <c r="C11" s="148">
        <v>0</v>
      </c>
      <c r="D11" s="148">
        <v>0</v>
      </c>
      <c r="E11" s="148">
        <v>0</v>
      </c>
      <c r="F11" s="148">
        <v>0</v>
      </c>
      <c r="G11" s="148">
        <v>0</v>
      </c>
      <c r="H11" s="148">
        <v>0</v>
      </c>
      <c r="I11" s="148">
        <v>0</v>
      </c>
      <c r="J11" s="148">
        <v>0</v>
      </c>
      <c r="K11" s="148">
        <v>0</v>
      </c>
      <c r="L11" s="148">
        <v>0</v>
      </c>
      <c r="M11" s="148">
        <v>0</v>
      </c>
      <c r="N11" s="148">
        <v>0</v>
      </c>
      <c r="O11" s="148">
        <v>0</v>
      </c>
    </row>
    <row r="12" spans="1:15" ht="18.75" customHeight="1" x14ac:dyDescent="0.25">
      <c r="A12" s="118" t="s">
        <v>190</v>
      </c>
      <c r="B12" s="147">
        <v>10</v>
      </c>
      <c r="C12" s="148">
        <v>0</v>
      </c>
      <c r="D12" s="148">
        <v>0</v>
      </c>
      <c r="E12" s="148">
        <v>0</v>
      </c>
      <c r="F12" s="148">
        <v>0</v>
      </c>
      <c r="G12" s="148">
        <v>0</v>
      </c>
      <c r="H12" s="148">
        <v>0</v>
      </c>
      <c r="I12" s="148">
        <v>0</v>
      </c>
      <c r="J12" s="148">
        <v>0</v>
      </c>
      <c r="K12" s="148">
        <v>0</v>
      </c>
      <c r="L12" s="148">
        <v>0</v>
      </c>
      <c r="M12" s="148">
        <v>0</v>
      </c>
      <c r="N12" s="148">
        <v>0</v>
      </c>
      <c r="O12" s="148">
        <v>0</v>
      </c>
    </row>
    <row r="13" spans="1:15" ht="18.75" customHeight="1" x14ac:dyDescent="0.25">
      <c r="A13" s="118" t="s">
        <v>191</v>
      </c>
      <c r="B13" s="118">
        <v>11</v>
      </c>
      <c r="C13" s="148">
        <v>0</v>
      </c>
      <c r="D13" s="148">
        <v>0</v>
      </c>
      <c r="E13" s="148">
        <v>0</v>
      </c>
      <c r="F13" s="148">
        <v>0</v>
      </c>
      <c r="G13" s="148">
        <v>0</v>
      </c>
      <c r="H13" s="148">
        <v>0</v>
      </c>
      <c r="I13" s="148">
        <v>0</v>
      </c>
      <c r="J13" s="148">
        <v>0</v>
      </c>
      <c r="K13" s="148">
        <v>0</v>
      </c>
      <c r="L13" s="148">
        <v>0</v>
      </c>
      <c r="M13" s="148">
        <v>0</v>
      </c>
      <c r="N13" s="148">
        <v>0</v>
      </c>
      <c r="O13" s="148">
        <v>0</v>
      </c>
    </row>
    <row r="14" spans="1:15" ht="18.75" customHeight="1" x14ac:dyDescent="0.25">
      <c r="A14" s="118" t="s">
        <v>192</v>
      </c>
      <c r="B14" s="118">
        <v>12</v>
      </c>
      <c r="C14" s="148">
        <v>0</v>
      </c>
      <c r="D14" s="148">
        <v>0</v>
      </c>
      <c r="E14" s="148">
        <v>0</v>
      </c>
      <c r="F14" s="148">
        <v>0</v>
      </c>
      <c r="G14" s="148">
        <v>0</v>
      </c>
      <c r="H14" s="148">
        <v>0</v>
      </c>
      <c r="I14" s="148">
        <v>0</v>
      </c>
      <c r="J14" s="148">
        <v>0</v>
      </c>
      <c r="K14" s="148">
        <v>0</v>
      </c>
      <c r="L14" s="148">
        <v>0</v>
      </c>
      <c r="M14" s="148">
        <v>0</v>
      </c>
      <c r="N14" s="148">
        <v>0</v>
      </c>
      <c r="O14" s="148">
        <v>0</v>
      </c>
    </row>
    <row r="15" spans="1:15" ht="18.75" customHeight="1" x14ac:dyDescent="0.25">
      <c r="A15" s="118" t="s">
        <v>193</v>
      </c>
      <c r="B15" s="118"/>
      <c r="C15" s="148">
        <v>0</v>
      </c>
      <c r="D15" s="148">
        <v>0</v>
      </c>
      <c r="E15" s="148">
        <v>0</v>
      </c>
      <c r="F15" s="148">
        <v>0</v>
      </c>
      <c r="G15" s="148">
        <v>0</v>
      </c>
      <c r="H15" s="148">
        <v>0</v>
      </c>
      <c r="I15" s="148">
        <v>0</v>
      </c>
      <c r="J15" s="148">
        <v>0</v>
      </c>
      <c r="K15" s="148">
        <v>0</v>
      </c>
      <c r="L15" s="148">
        <v>0</v>
      </c>
      <c r="M15" s="148">
        <v>0</v>
      </c>
      <c r="N15" s="148">
        <v>0</v>
      </c>
      <c r="O15" s="148">
        <v>0</v>
      </c>
    </row>
    <row r="16" spans="1:15" ht="18.75" customHeight="1" x14ac:dyDescent="0.25">
      <c r="A16" s="118" t="s">
        <v>194</v>
      </c>
      <c r="B16" s="118"/>
      <c r="C16" s="137">
        <f>C4+C10+C11+C12+C13+C14+C15</f>
        <v>0</v>
      </c>
      <c r="D16" s="137">
        <f t="shared" ref="D16:O16" si="1">D4+D10+D11+D12+D13+D14+D15</f>
        <v>0</v>
      </c>
      <c r="E16" s="137">
        <f t="shared" si="1"/>
        <v>0</v>
      </c>
      <c r="F16" s="137">
        <f t="shared" si="1"/>
        <v>0</v>
      </c>
      <c r="G16" s="137">
        <f t="shared" si="1"/>
        <v>0</v>
      </c>
      <c r="H16" s="137">
        <f t="shared" si="1"/>
        <v>0</v>
      </c>
      <c r="I16" s="137">
        <f t="shared" si="1"/>
        <v>0</v>
      </c>
      <c r="J16" s="137">
        <f t="shared" si="1"/>
        <v>0</v>
      </c>
      <c r="K16" s="137">
        <f t="shared" si="1"/>
        <v>0</v>
      </c>
      <c r="L16" s="137">
        <f t="shared" si="1"/>
        <v>0</v>
      </c>
      <c r="M16" s="137">
        <f t="shared" si="1"/>
        <v>0</v>
      </c>
      <c r="N16" s="137">
        <f t="shared" si="1"/>
        <v>0</v>
      </c>
      <c r="O16" s="137">
        <f t="shared" si="1"/>
        <v>0</v>
      </c>
    </row>
    <row r="17" spans="1:15" ht="18.75" customHeight="1" x14ac:dyDescent="0.25">
      <c r="A17" s="150" t="s">
        <v>195</v>
      </c>
      <c r="B17" s="150"/>
      <c r="C17" s="148">
        <v>0</v>
      </c>
      <c r="D17" s="148">
        <v>0</v>
      </c>
      <c r="E17" s="148">
        <v>0</v>
      </c>
      <c r="F17" s="148">
        <v>0</v>
      </c>
      <c r="G17" s="148">
        <v>0</v>
      </c>
      <c r="H17" s="148">
        <v>0</v>
      </c>
      <c r="I17" s="148">
        <v>0</v>
      </c>
      <c r="J17" s="148">
        <v>0</v>
      </c>
      <c r="K17" s="148">
        <v>0</v>
      </c>
      <c r="L17" s="148">
        <v>0</v>
      </c>
      <c r="M17" s="148">
        <v>0</v>
      </c>
      <c r="N17" s="148">
        <v>0</v>
      </c>
      <c r="O17" s="148">
        <v>0</v>
      </c>
    </row>
    <row r="18" spans="1:15" ht="18.75" customHeight="1" x14ac:dyDescent="0.25">
      <c r="A18" s="150" t="s">
        <v>196</v>
      </c>
      <c r="B18" s="150"/>
      <c r="C18" s="148">
        <v>0</v>
      </c>
      <c r="D18" s="148">
        <v>0</v>
      </c>
      <c r="E18" s="148">
        <v>0</v>
      </c>
      <c r="F18" s="148">
        <v>0</v>
      </c>
      <c r="G18" s="148">
        <v>0</v>
      </c>
      <c r="H18" s="148">
        <v>0</v>
      </c>
      <c r="I18" s="148">
        <v>0</v>
      </c>
      <c r="J18" s="148">
        <v>0</v>
      </c>
      <c r="K18" s="148">
        <v>0</v>
      </c>
      <c r="L18" s="148">
        <v>0</v>
      </c>
      <c r="M18" s="148">
        <v>0</v>
      </c>
      <c r="N18" s="148">
        <v>0</v>
      </c>
      <c r="O18" s="148">
        <v>0</v>
      </c>
    </row>
    <row r="19" spans="1:15" ht="18.75" customHeight="1" x14ac:dyDescent="0.25">
      <c r="A19" s="150" t="s">
        <v>197</v>
      </c>
      <c r="B19" s="150"/>
      <c r="C19" s="148">
        <v>0</v>
      </c>
      <c r="D19" s="148">
        <v>0</v>
      </c>
      <c r="E19" s="148">
        <v>0</v>
      </c>
      <c r="F19" s="148">
        <v>0</v>
      </c>
      <c r="G19" s="148">
        <v>0</v>
      </c>
      <c r="H19" s="148">
        <v>0</v>
      </c>
      <c r="I19" s="148">
        <v>0</v>
      </c>
      <c r="J19" s="148">
        <v>0</v>
      </c>
      <c r="K19" s="148">
        <v>0</v>
      </c>
      <c r="L19" s="148">
        <v>0</v>
      </c>
      <c r="M19" s="148">
        <v>0</v>
      </c>
      <c r="N19" s="148">
        <v>0</v>
      </c>
      <c r="O19" s="148">
        <v>0</v>
      </c>
    </row>
    <row r="20" spans="1:15" ht="18.75" customHeight="1" x14ac:dyDescent="0.25">
      <c r="A20" s="150" t="s">
        <v>198</v>
      </c>
      <c r="B20" s="150"/>
      <c r="C20" s="148">
        <v>0</v>
      </c>
      <c r="D20" s="148">
        <v>0</v>
      </c>
      <c r="E20" s="148">
        <v>0</v>
      </c>
      <c r="F20" s="148">
        <v>0</v>
      </c>
      <c r="G20" s="148">
        <v>0</v>
      </c>
      <c r="H20" s="148">
        <v>0</v>
      </c>
      <c r="I20" s="148">
        <v>0</v>
      </c>
      <c r="J20" s="148">
        <v>0</v>
      </c>
      <c r="K20" s="148">
        <v>0</v>
      </c>
      <c r="L20" s="148">
        <v>0</v>
      </c>
      <c r="M20" s="148">
        <v>0</v>
      </c>
      <c r="N20" s="148">
        <v>0</v>
      </c>
      <c r="O20" s="148">
        <v>0</v>
      </c>
    </row>
    <row r="21" spans="1:15" ht="18.75" customHeight="1" x14ac:dyDescent="0.25">
      <c r="A21" s="150" t="s">
        <v>199</v>
      </c>
      <c r="B21" s="150"/>
      <c r="C21" s="148">
        <v>0</v>
      </c>
      <c r="D21" s="148">
        <v>0</v>
      </c>
      <c r="E21" s="148">
        <v>0</v>
      </c>
      <c r="F21" s="148">
        <v>0</v>
      </c>
      <c r="G21" s="148">
        <v>0</v>
      </c>
      <c r="H21" s="148">
        <v>0</v>
      </c>
      <c r="I21" s="148">
        <v>0</v>
      </c>
      <c r="J21" s="148">
        <v>0</v>
      </c>
      <c r="K21" s="148">
        <v>0</v>
      </c>
      <c r="L21" s="148">
        <v>0</v>
      </c>
      <c r="M21" s="148">
        <v>0</v>
      </c>
      <c r="N21" s="148">
        <v>0</v>
      </c>
      <c r="O21" s="148">
        <v>0</v>
      </c>
    </row>
    <row r="22" spans="1:15" ht="18.75" customHeight="1" x14ac:dyDescent="0.25">
      <c r="A22" s="150" t="s">
        <v>200</v>
      </c>
      <c r="B22" s="150"/>
      <c r="C22" s="151">
        <f>C23+C24</f>
        <v>0</v>
      </c>
      <c r="D22" s="151">
        <f t="shared" ref="D22:O22" si="2">D23+D24</f>
        <v>0</v>
      </c>
      <c r="E22" s="151">
        <f t="shared" si="2"/>
        <v>0</v>
      </c>
      <c r="F22" s="151">
        <f t="shared" si="2"/>
        <v>0</v>
      </c>
      <c r="G22" s="151">
        <f t="shared" si="2"/>
        <v>0</v>
      </c>
      <c r="H22" s="151">
        <f t="shared" si="2"/>
        <v>0</v>
      </c>
      <c r="I22" s="151">
        <f t="shared" si="2"/>
        <v>0</v>
      </c>
      <c r="J22" s="151">
        <f t="shared" si="2"/>
        <v>0</v>
      </c>
      <c r="K22" s="151">
        <f t="shared" si="2"/>
        <v>0</v>
      </c>
      <c r="L22" s="151">
        <f t="shared" si="2"/>
        <v>0</v>
      </c>
      <c r="M22" s="151">
        <f t="shared" si="2"/>
        <v>0</v>
      </c>
      <c r="N22" s="151">
        <f t="shared" si="2"/>
        <v>0</v>
      </c>
      <c r="O22" s="151">
        <f t="shared" si="2"/>
        <v>0</v>
      </c>
    </row>
    <row r="23" spans="1:15" ht="18.75" customHeight="1" x14ac:dyDescent="0.25">
      <c r="A23" s="150" t="s">
        <v>201</v>
      </c>
      <c r="B23" s="150"/>
      <c r="C23" s="148">
        <v>0</v>
      </c>
      <c r="D23" s="148">
        <v>0</v>
      </c>
      <c r="E23" s="148">
        <v>0</v>
      </c>
      <c r="F23" s="148">
        <v>0</v>
      </c>
      <c r="G23" s="148">
        <v>0</v>
      </c>
      <c r="H23" s="148">
        <v>0</v>
      </c>
      <c r="I23" s="148">
        <v>0</v>
      </c>
      <c r="J23" s="148">
        <v>0</v>
      </c>
      <c r="K23" s="148">
        <v>0</v>
      </c>
      <c r="L23" s="148">
        <v>0</v>
      </c>
      <c r="M23" s="148">
        <v>0</v>
      </c>
      <c r="N23" s="148">
        <v>0</v>
      </c>
      <c r="O23" s="148">
        <v>0</v>
      </c>
    </row>
    <row r="24" spans="1:15" ht="18.75" customHeight="1" x14ac:dyDescent="0.25">
      <c r="A24" s="150" t="s">
        <v>202</v>
      </c>
      <c r="B24" s="150"/>
      <c r="C24" s="148">
        <v>0</v>
      </c>
      <c r="D24" s="148">
        <v>0</v>
      </c>
      <c r="E24" s="148">
        <v>0</v>
      </c>
      <c r="F24" s="148">
        <v>0</v>
      </c>
      <c r="G24" s="148">
        <v>0</v>
      </c>
      <c r="H24" s="148">
        <v>0</v>
      </c>
      <c r="I24" s="148">
        <v>0</v>
      </c>
      <c r="J24" s="148">
        <v>0</v>
      </c>
      <c r="K24" s="148">
        <v>0</v>
      </c>
      <c r="L24" s="148">
        <v>0</v>
      </c>
      <c r="M24" s="148">
        <v>0</v>
      </c>
      <c r="N24" s="148">
        <v>0</v>
      </c>
      <c r="O24" s="148">
        <v>0</v>
      </c>
    </row>
    <row r="25" spans="1:15" ht="18.75" customHeight="1" x14ac:dyDescent="0.25">
      <c r="A25" s="150" t="s">
        <v>203</v>
      </c>
      <c r="B25" s="150"/>
      <c r="C25" s="148">
        <v>0</v>
      </c>
      <c r="D25" s="148">
        <v>0</v>
      </c>
      <c r="E25" s="148">
        <v>0</v>
      </c>
      <c r="F25" s="148">
        <v>0</v>
      </c>
      <c r="G25" s="148">
        <v>0</v>
      </c>
      <c r="H25" s="148">
        <v>0</v>
      </c>
      <c r="I25" s="148">
        <v>0</v>
      </c>
      <c r="J25" s="148">
        <v>0</v>
      </c>
      <c r="K25" s="148">
        <v>0</v>
      </c>
      <c r="L25" s="148">
        <v>0</v>
      </c>
      <c r="M25" s="148">
        <v>0</v>
      </c>
      <c r="N25" s="148">
        <v>0</v>
      </c>
      <c r="O25" s="148">
        <v>0</v>
      </c>
    </row>
    <row r="26" spans="1:15" ht="18.75" customHeight="1" x14ac:dyDescent="0.25">
      <c r="A26" s="150" t="s">
        <v>204</v>
      </c>
      <c r="B26" s="150"/>
      <c r="C26" s="148">
        <v>0</v>
      </c>
      <c r="D26" s="148">
        <v>0</v>
      </c>
      <c r="E26" s="148">
        <v>0</v>
      </c>
      <c r="F26" s="148">
        <v>0</v>
      </c>
      <c r="G26" s="148">
        <v>0</v>
      </c>
      <c r="H26" s="148">
        <v>0</v>
      </c>
      <c r="I26" s="148">
        <v>0</v>
      </c>
      <c r="J26" s="148">
        <v>0</v>
      </c>
      <c r="K26" s="148">
        <v>0</v>
      </c>
      <c r="L26" s="148">
        <v>0</v>
      </c>
      <c r="M26" s="148">
        <v>0</v>
      </c>
      <c r="N26" s="148">
        <v>0</v>
      </c>
      <c r="O26" s="148">
        <v>0</v>
      </c>
    </row>
    <row r="27" spans="1:15" ht="18.75" customHeight="1" x14ac:dyDescent="0.25">
      <c r="A27" s="150" t="s">
        <v>205</v>
      </c>
      <c r="B27" s="150"/>
      <c r="C27" s="148">
        <v>0</v>
      </c>
      <c r="D27" s="148">
        <v>0</v>
      </c>
      <c r="E27" s="148">
        <v>0</v>
      </c>
      <c r="F27" s="148">
        <v>0</v>
      </c>
      <c r="G27" s="148">
        <v>0</v>
      </c>
      <c r="H27" s="148">
        <v>0</v>
      </c>
      <c r="I27" s="148">
        <v>0</v>
      </c>
      <c r="J27" s="148">
        <v>0</v>
      </c>
      <c r="K27" s="148">
        <v>0</v>
      </c>
      <c r="L27" s="148">
        <v>0</v>
      </c>
      <c r="M27" s="148">
        <v>0</v>
      </c>
      <c r="N27" s="148">
        <v>0</v>
      </c>
      <c r="O27" s="148">
        <v>0</v>
      </c>
    </row>
    <row r="28" spans="1:15" ht="18.75" customHeight="1" x14ac:dyDescent="0.25">
      <c r="A28" s="150" t="s">
        <v>206</v>
      </c>
      <c r="B28" s="150"/>
      <c r="C28" s="148">
        <v>0</v>
      </c>
      <c r="D28" s="148">
        <v>0</v>
      </c>
      <c r="E28" s="148">
        <v>0</v>
      </c>
      <c r="F28" s="148">
        <v>0</v>
      </c>
      <c r="G28" s="148">
        <v>0</v>
      </c>
      <c r="H28" s="148">
        <v>0</v>
      </c>
      <c r="I28" s="148">
        <v>0</v>
      </c>
      <c r="J28" s="148">
        <v>0</v>
      </c>
      <c r="K28" s="148">
        <v>0</v>
      </c>
      <c r="L28" s="148">
        <v>0</v>
      </c>
      <c r="M28" s="148">
        <v>0</v>
      </c>
      <c r="N28" s="148">
        <v>0</v>
      </c>
      <c r="O28" s="148">
        <v>0</v>
      </c>
    </row>
    <row r="29" spans="1:15" ht="18.75" customHeight="1" x14ac:dyDescent="0.25">
      <c r="A29" s="118" t="s">
        <v>207</v>
      </c>
      <c r="B29" s="118"/>
      <c r="C29" s="137">
        <f>SUM(C17:C20)-C21+C22+C25+C26+C27+C28</f>
        <v>0</v>
      </c>
      <c r="D29" s="137">
        <f t="shared" ref="D29:O29" si="3">SUM(D17:D20)-D21+D22+D25+D26+D27+D28</f>
        <v>0</v>
      </c>
      <c r="E29" s="137">
        <f t="shared" si="3"/>
        <v>0</v>
      </c>
      <c r="F29" s="137">
        <f t="shared" si="3"/>
        <v>0</v>
      </c>
      <c r="G29" s="137">
        <f t="shared" si="3"/>
        <v>0</v>
      </c>
      <c r="H29" s="137">
        <f t="shared" si="3"/>
        <v>0</v>
      </c>
      <c r="I29" s="137">
        <f t="shared" si="3"/>
        <v>0</v>
      </c>
      <c r="J29" s="137">
        <f t="shared" si="3"/>
        <v>0</v>
      </c>
      <c r="K29" s="137">
        <f t="shared" si="3"/>
        <v>0</v>
      </c>
      <c r="L29" s="137">
        <f t="shared" si="3"/>
        <v>0</v>
      </c>
      <c r="M29" s="137">
        <f t="shared" si="3"/>
        <v>0</v>
      </c>
      <c r="N29" s="137">
        <f t="shared" si="3"/>
        <v>0</v>
      </c>
      <c r="O29" s="137">
        <f t="shared" si="3"/>
        <v>0</v>
      </c>
    </row>
    <row r="30" spans="1:15" ht="18.75" customHeight="1" x14ac:dyDescent="0.25">
      <c r="A30" s="118" t="s">
        <v>208</v>
      </c>
      <c r="B30" s="118"/>
      <c r="C30" s="137">
        <f>C16-C29</f>
        <v>0</v>
      </c>
      <c r="D30" s="137">
        <f t="shared" ref="D30:O30" si="4">D16-D29</f>
        <v>0</v>
      </c>
      <c r="E30" s="137">
        <f t="shared" si="4"/>
        <v>0</v>
      </c>
      <c r="F30" s="137">
        <f t="shared" si="4"/>
        <v>0</v>
      </c>
      <c r="G30" s="137">
        <f t="shared" si="4"/>
        <v>0</v>
      </c>
      <c r="H30" s="137">
        <f t="shared" si="4"/>
        <v>0</v>
      </c>
      <c r="I30" s="137">
        <f t="shared" si="4"/>
        <v>0</v>
      </c>
      <c r="J30" s="137">
        <f t="shared" si="4"/>
        <v>0</v>
      </c>
      <c r="K30" s="137">
        <f t="shared" si="4"/>
        <v>0</v>
      </c>
      <c r="L30" s="137">
        <f t="shared" si="4"/>
        <v>0</v>
      </c>
      <c r="M30" s="137">
        <f t="shared" si="4"/>
        <v>0</v>
      </c>
      <c r="N30" s="137">
        <f t="shared" si="4"/>
        <v>0</v>
      </c>
      <c r="O30" s="137">
        <f t="shared" si="4"/>
        <v>0</v>
      </c>
    </row>
    <row r="31" spans="1:15" ht="18.75" customHeight="1" x14ac:dyDescent="0.25">
      <c r="A31" s="150" t="s">
        <v>209</v>
      </c>
      <c r="B31" s="150"/>
      <c r="C31" s="152" t="str">
        <f>IF(C16-C29&gt;0,C16-C29,"")</f>
        <v/>
      </c>
      <c r="D31" s="152" t="str">
        <f t="shared" ref="D31:O31" si="5">IF(D16-D29&gt;0,D16-D29,"")</f>
        <v/>
      </c>
      <c r="E31" s="152" t="str">
        <f t="shared" si="5"/>
        <v/>
      </c>
      <c r="F31" s="152" t="str">
        <f t="shared" si="5"/>
        <v/>
      </c>
      <c r="G31" s="152" t="str">
        <f t="shared" si="5"/>
        <v/>
      </c>
      <c r="H31" s="152" t="str">
        <f t="shared" si="5"/>
        <v/>
      </c>
      <c r="I31" s="152" t="str">
        <f t="shared" si="5"/>
        <v/>
      </c>
      <c r="J31" s="152" t="str">
        <f t="shared" si="5"/>
        <v/>
      </c>
      <c r="K31" s="152" t="str">
        <f t="shared" si="5"/>
        <v/>
      </c>
      <c r="L31" s="152" t="str">
        <f t="shared" si="5"/>
        <v/>
      </c>
      <c r="M31" s="152" t="str">
        <f t="shared" si="5"/>
        <v/>
      </c>
      <c r="N31" s="152" t="str">
        <f t="shared" si="5"/>
        <v/>
      </c>
      <c r="O31" s="152" t="str">
        <f t="shared" si="5"/>
        <v/>
      </c>
    </row>
    <row r="32" spans="1:15" ht="18.75" customHeight="1" x14ac:dyDescent="0.25">
      <c r="A32" s="150" t="s">
        <v>210</v>
      </c>
      <c r="B32" s="150"/>
      <c r="C32" s="152" t="str">
        <f>IF(C16-C29&lt;0,-C16+C29,"")</f>
        <v/>
      </c>
      <c r="D32" s="152" t="str">
        <f t="shared" ref="D32:O32" si="6">IF(D16-D29&lt;0,-D16+D29,"")</f>
        <v/>
      </c>
      <c r="E32" s="152" t="str">
        <f t="shared" si="6"/>
        <v/>
      </c>
      <c r="F32" s="152" t="str">
        <f t="shared" si="6"/>
        <v/>
      </c>
      <c r="G32" s="152" t="str">
        <f t="shared" si="6"/>
        <v/>
      </c>
      <c r="H32" s="152" t="str">
        <f t="shared" si="6"/>
        <v/>
      </c>
      <c r="I32" s="152" t="str">
        <f t="shared" si="6"/>
        <v/>
      </c>
      <c r="J32" s="152" t="str">
        <f t="shared" si="6"/>
        <v/>
      </c>
      <c r="K32" s="152" t="str">
        <f t="shared" si="6"/>
        <v/>
      </c>
      <c r="L32" s="152" t="str">
        <f t="shared" si="6"/>
        <v/>
      </c>
      <c r="M32" s="152" t="str">
        <f t="shared" si="6"/>
        <v/>
      </c>
      <c r="N32" s="152" t="str">
        <f t="shared" si="6"/>
        <v/>
      </c>
      <c r="O32" s="152" t="str">
        <f t="shared" si="6"/>
        <v/>
      </c>
    </row>
    <row r="33" spans="1:15" ht="18.75" customHeight="1" x14ac:dyDescent="0.25">
      <c r="A33" s="150" t="s">
        <v>211</v>
      </c>
      <c r="B33" s="150"/>
      <c r="C33" s="148">
        <v>0</v>
      </c>
      <c r="D33" s="148">
        <v>0</v>
      </c>
      <c r="E33" s="148">
        <v>0</v>
      </c>
      <c r="F33" s="148">
        <v>0</v>
      </c>
      <c r="G33" s="148">
        <v>0</v>
      </c>
      <c r="H33" s="148">
        <v>0</v>
      </c>
      <c r="I33" s="148">
        <v>0</v>
      </c>
      <c r="J33" s="148">
        <v>0</v>
      </c>
      <c r="K33" s="148">
        <v>0</v>
      </c>
      <c r="L33" s="148">
        <v>0</v>
      </c>
      <c r="M33" s="148">
        <v>0</v>
      </c>
      <c r="N33" s="148">
        <v>0</v>
      </c>
      <c r="O33" s="148">
        <v>0</v>
      </c>
    </row>
    <row r="34" spans="1:15" ht="18.75" customHeight="1" x14ac:dyDescent="0.25">
      <c r="A34" s="150" t="s">
        <v>212</v>
      </c>
      <c r="B34" s="150"/>
      <c r="C34" s="148">
        <v>0</v>
      </c>
      <c r="D34" s="148">
        <v>0</v>
      </c>
      <c r="E34" s="148">
        <v>0</v>
      </c>
      <c r="F34" s="148">
        <v>0</v>
      </c>
      <c r="G34" s="148">
        <v>0</v>
      </c>
      <c r="H34" s="148">
        <v>0</v>
      </c>
      <c r="I34" s="148">
        <v>0</v>
      </c>
      <c r="J34" s="148">
        <v>0</v>
      </c>
      <c r="K34" s="148">
        <v>0</v>
      </c>
      <c r="L34" s="148">
        <v>0</v>
      </c>
      <c r="M34" s="148">
        <v>0</v>
      </c>
      <c r="N34" s="148">
        <v>0</v>
      </c>
      <c r="O34" s="148">
        <v>0</v>
      </c>
    </row>
    <row r="35" spans="1:15" ht="18.75" customHeight="1" x14ac:dyDescent="0.25">
      <c r="A35" s="150" t="s">
        <v>213</v>
      </c>
      <c r="B35" s="150"/>
      <c r="C35" s="148">
        <v>0</v>
      </c>
      <c r="D35" s="148">
        <v>0</v>
      </c>
      <c r="E35" s="148">
        <v>0</v>
      </c>
      <c r="F35" s="148">
        <v>0</v>
      </c>
      <c r="G35" s="148">
        <v>0</v>
      </c>
      <c r="H35" s="148">
        <v>0</v>
      </c>
      <c r="I35" s="148">
        <v>0</v>
      </c>
      <c r="J35" s="148">
        <v>0</v>
      </c>
      <c r="K35" s="148">
        <v>0</v>
      </c>
      <c r="L35" s="148">
        <v>0</v>
      </c>
      <c r="M35" s="148">
        <v>0</v>
      </c>
      <c r="N35" s="148">
        <v>0</v>
      </c>
      <c r="O35" s="148">
        <v>0</v>
      </c>
    </row>
    <row r="36" spans="1:15" ht="18.75" customHeight="1" x14ac:dyDescent="0.25">
      <c r="A36" s="150" t="s">
        <v>214</v>
      </c>
      <c r="B36" s="150"/>
      <c r="C36" s="148">
        <v>0</v>
      </c>
      <c r="D36" s="148">
        <v>0</v>
      </c>
      <c r="E36" s="148">
        <v>0</v>
      </c>
      <c r="F36" s="148">
        <v>0</v>
      </c>
      <c r="G36" s="148">
        <v>0</v>
      </c>
      <c r="H36" s="148">
        <v>0</v>
      </c>
      <c r="I36" s="148">
        <v>0</v>
      </c>
      <c r="J36" s="148">
        <v>0</v>
      </c>
      <c r="K36" s="148">
        <v>0</v>
      </c>
      <c r="L36" s="148">
        <v>0</v>
      </c>
      <c r="M36" s="148">
        <v>0</v>
      </c>
      <c r="N36" s="148">
        <v>0</v>
      </c>
      <c r="O36" s="148">
        <v>0</v>
      </c>
    </row>
    <row r="37" spans="1:15" ht="18.75" customHeight="1" x14ac:dyDescent="0.25">
      <c r="A37" s="118" t="s">
        <v>215</v>
      </c>
      <c r="B37" s="118"/>
      <c r="C37" s="153">
        <f>C36+C35+C34+C33</f>
        <v>0</v>
      </c>
      <c r="D37" s="153">
        <f t="shared" ref="D37:O37" si="7">D36+D35+D34+D33</f>
        <v>0</v>
      </c>
      <c r="E37" s="153">
        <f t="shared" si="7"/>
        <v>0</v>
      </c>
      <c r="F37" s="153">
        <f t="shared" si="7"/>
        <v>0</v>
      </c>
      <c r="G37" s="153">
        <f t="shared" si="7"/>
        <v>0</v>
      </c>
      <c r="H37" s="153">
        <f t="shared" si="7"/>
        <v>0</v>
      </c>
      <c r="I37" s="153">
        <f t="shared" si="7"/>
        <v>0</v>
      </c>
      <c r="J37" s="153">
        <f t="shared" si="7"/>
        <v>0</v>
      </c>
      <c r="K37" s="153">
        <f t="shared" si="7"/>
        <v>0</v>
      </c>
      <c r="L37" s="153">
        <f t="shared" si="7"/>
        <v>0</v>
      </c>
      <c r="M37" s="153">
        <f t="shared" si="7"/>
        <v>0</v>
      </c>
      <c r="N37" s="153">
        <f t="shared" si="7"/>
        <v>0</v>
      </c>
      <c r="O37" s="153">
        <f t="shared" si="7"/>
        <v>0</v>
      </c>
    </row>
    <row r="38" spans="1:15" ht="18.75" customHeight="1" x14ac:dyDescent="0.25">
      <c r="A38" s="150" t="s">
        <v>216</v>
      </c>
      <c r="B38" s="150"/>
      <c r="C38" s="148">
        <v>0</v>
      </c>
      <c r="D38" s="148">
        <v>0</v>
      </c>
      <c r="E38" s="148">
        <v>0</v>
      </c>
      <c r="F38" s="148">
        <v>0</v>
      </c>
      <c r="G38" s="148">
        <v>0</v>
      </c>
      <c r="H38" s="148">
        <v>0</v>
      </c>
      <c r="I38" s="148">
        <v>0</v>
      </c>
      <c r="J38" s="148">
        <v>0</v>
      </c>
      <c r="K38" s="148">
        <v>0</v>
      </c>
      <c r="L38" s="148">
        <v>0</v>
      </c>
      <c r="M38" s="148">
        <v>0</v>
      </c>
      <c r="N38" s="148">
        <v>0</v>
      </c>
      <c r="O38" s="148">
        <v>0</v>
      </c>
    </row>
    <row r="39" spans="1:15" ht="18.75" customHeight="1" x14ac:dyDescent="0.25">
      <c r="A39" s="150" t="s">
        <v>217</v>
      </c>
      <c r="B39" s="150"/>
      <c r="C39" s="148">
        <v>0</v>
      </c>
      <c r="D39" s="148">
        <v>0</v>
      </c>
      <c r="E39" s="148">
        <v>0</v>
      </c>
      <c r="F39" s="148">
        <v>0</v>
      </c>
      <c r="G39" s="148">
        <v>0</v>
      </c>
      <c r="H39" s="148">
        <v>0</v>
      </c>
      <c r="I39" s="148">
        <v>0</v>
      </c>
      <c r="J39" s="148">
        <v>0</v>
      </c>
      <c r="K39" s="148">
        <v>0</v>
      </c>
      <c r="L39" s="148">
        <v>0</v>
      </c>
      <c r="M39" s="148">
        <v>0</v>
      </c>
      <c r="N39" s="148">
        <v>0</v>
      </c>
      <c r="O39" s="148">
        <v>0</v>
      </c>
    </row>
    <row r="40" spans="1:15" ht="18.75" customHeight="1" x14ac:dyDescent="0.25">
      <c r="A40" s="150" t="s">
        <v>218</v>
      </c>
      <c r="B40" s="150"/>
      <c r="C40" s="148">
        <v>0</v>
      </c>
      <c r="D40" s="148">
        <v>0</v>
      </c>
      <c r="E40" s="148">
        <v>0</v>
      </c>
      <c r="F40" s="148">
        <v>0</v>
      </c>
      <c r="G40" s="148">
        <v>0</v>
      </c>
      <c r="H40" s="148">
        <v>0</v>
      </c>
      <c r="I40" s="148">
        <v>0</v>
      </c>
      <c r="J40" s="148">
        <v>0</v>
      </c>
      <c r="K40" s="148">
        <v>0</v>
      </c>
      <c r="L40" s="148">
        <v>0</v>
      </c>
      <c r="M40" s="148">
        <v>0</v>
      </c>
      <c r="N40" s="148">
        <v>0</v>
      </c>
      <c r="O40" s="148">
        <v>0</v>
      </c>
    </row>
    <row r="41" spans="1:15" ht="18.75" customHeight="1" x14ac:dyDescent="0.25">
      <c r="A41" s="118" t="s">
        <v>219</v>
      </c>
      <c r="B41" s="118"/>
      <c r="C41" s="137">
        <f>SUM(C38:C40)</f>
        <v>0</v>
      </c>
      <c r="D41" s="137">
        <f t="shared" ref="D41:O41" si="8">SUM(D38:D40)</f>
        <v>0</v>
      </c>
      <c r="E41" s="137">
        <f t="shared" si="8"/>
        <v>0</v>
      </c>
      <c r="F41" s="137">
        <f t="shared" si="8"/>
        <v>0</v>
      </c>
      <c r="G41" s="137">
        <f t="shared" si="8"/>
        <v>0</v>
      </c>
      <c r="H41" s="137">
        <f t="shared" si="8"/>
        <v>0</v>
      </c>
      <c r="I41" s="137">
        <f t="shared" si="8"/>
        <v>0</v>
      </c>
      <c r="J41" s="137">
        <f t="shared" si="8"/>
        <v>0</v>
      </c>
      <c r="K41" s="137">
        <f t="shared" si="8"/>
        <v>0</v>
      </c>
      <c r="L41" s="137">
        <f t="shared" si="8"/>
        <v>0</v>
      </c>
      <c r="M41" s="137">
        <f t="shared" si="8"/>
        <v>0</v>
      </c>
      <c r="N41" s="137">
        <f t="shared" si="8"/>
        <v>0</v>
      </c>
      <c r="O41" s="137">
        <f t="shared" si="8"/>
        <v>0</v>
      </c>
    </row>
    <row r="42" spans="1:15" ht="18.75" customHeight="1" x14ac:dyDescent="0.25">
      <c r="A42" s="118" t="s">
        <v>220</v>
      </c>
      <c r="B42" s="118"/>
      <c r="C42" s="137">
        <f>C37-C41</f>
        <v>0</v>
      </c>
      <c r="D42" s="137">
        <f t="shared" ref="D42:O42" si="9">D37-D41</f>
        <v>0</v>
      </c>
      <c r="E42" s="137">
        <f t="shared" si="9"/>
        <v>0</v>
      </c>
      <c r="F42" s="137">
        <f t="shared" si="9"/>
        <v>0</v>
      </c>
      <c r="G42" s="137">
        <f t="shared" si="9"/>
        <v>0</v>
      </c>
      <c r="H42" s="137">
        <f t="shared" si="9"/>
        <v>0</v>
      </c>
      <c r="I42" s="137">
        <f t="shared" si="9"/>
        <v>0</v>
      </c>
      <c r="J42" s="137">
        <f t="shared" si="9"/>
        <v>0</v>
      </c>
      <c r="K42" s="137">
        <f t="shared" si="9"/>
        <v>0</v>
      </c>
      <c r="L42" s="137">
        <f t="shared" si="9"/>
        <v>0</v>
      </c>
      <c r="M42" s="137">
        <f t="shared" si="9"/>
        <v>0</v>
      </c>
      <c r="N42" s="137">
        <f t="shared" si="9"/>
        <v>0</v>
      </c>
      <c r="O42" s="137">
        <f t="shared" si="9"/>
        <v>0</v>
      </c>
    </row>
    <row r="43" spans="1:15" ht="18.75" customHeight="1" x14ac:dyDescent="0.25">
      <c r="A43" s="150" t="s">
        <v>221</v>
      </c>
      <c r="B43" s="150"/>
      <c r="C43" s="152" t="str">
        <f>IF(C37-C41&gt;0,C37-C41,"")</f>
        <v/>
      </c>
      <c r="D43" s="152" t="str">
        <f t="shared" ref="D43:O43" si="10">IF(D37-D41&gt;0,D37-D41,"")</f>
        <v/>
      </c>
      <c r="E43" s="152" t="str">
        <f t="shared" si="10"/>
        <v/>
      </c>
      <c r="F43" s="152" t="str">
        <f t="shared" si="10"/>
        <v/>
      </c>
      <c r="G43" s="152" t="str">
        <f t="shared" si="10"/>
        <v/>
      </c>
      <c r="H43" s="152" t="str">
        <f t="shared" si="10"/>
        <v/>
      </c>
      <c r="I43" s="152" t="str">
        <f t="shared" si="10"/>
        <v/>
      </c>
      <c r="J43" s="152" t="str">
        <f t="shared" si="10"/>
        <v/>
      </c>
      <c r="K43" s="152" t="str">
        <f t="shared" si="10"/>
        <v/>
      </c>
      <c r="L43" s="152" t="str">
        <f t="shared" si="10"/>
        <v/>
      </c>
      <c r="M43" s="152" t="str">
        <f t="shared" si="10"/>
        <v/>
      </c>
      <c r="N43" s="152" t="str">
        <f t="shared" si="10"/>
        <v/>
      </c>
      <c r="O43" s="152" t="str">
        <f t="shared" si="10"/>
        <v/>
      </c>
    </row>
    <row r="44" spans="1:15" ht="18.75" customHeight="1" x14ac:dyDescent="0.25">
      <c r="A44" s="150" t="s">
        <v>222</v>
      </c>
      <c r="B44" s="150"/>
      <c r="C44" s="152" t="str">
        <f>IF(C37-C41&lt;0,-C37+C41,"")</f>
        <v/>
      </c>
      <c r="D44" s="152" t="str">
        <f t="shared" ref="D44:O44" si="11">IF(D37-D41&lt;0,-D37+D41,"")</f>
        <v/>
      </c>
      <c r="E44" s="152" t="str">
        <f t="shared" si="11"/>
        <v/>
      </c>
      <c r="F44" s="152" t="str">
        <f t="shared" si="11"/>
        <v/>
      </c>
      <c r="G44" s="152" t="str">
        <f t="shared" si="11"/>
        <v/>
      </c>
      <c r="H44" s="152" t="str">
        <f t="shared" si="11"/>
        <v/>
      </c>
      <c r="I44" s="152" t="str">
        <f t="shared" si="11"/>
        <v/>
      </c>
      <c r="J44" s="152" t="str">
        <f t="shared" si="11"/>
        <v/>
      </c>
      <c r="K44" s="152" t="str">
        <f t="shared" si="11"/>
        <v/>
      </c>
      <c r="L44" s="152" t="str">
        <f t="shared" si="11"/>
        <v/>
      </c>
      <c r="M44" s="152" t="str">
        <f t="shared" si="11"/>
        <v/>
      </c>
      <c r="N44" s="152" t="str">
        <f t="shared" si="11"/>
        <v/>
      </c>
      <c r="O44" s="152" t="str">
        <f t="shared" si="11"/>
        <v/>
      </c>
    </row>
    <row r="45" spans="1:15" ht="18.75" customHeight="1" x14ac:dyDescent="0.25">
      <c r="A45" s="118" t="s">
        <v>223</v>
      </c>
      <c r="B45" s="118"/>
      <c r="C45" s="137">
        <f>C30+C42</f>
        <v>0</v>
      </c>
      <c r="D45" s="137">
        <f t="shared" ref="D45:O45" si="12">D30+D42</f>
        <v>0</v>
      </c>
      <c r="E45" s="137">
        <f t="shared" si="12"/>
        <v>0</v>
      </c>
      <c r="F45" s="137">
        <f t="shared" si="12"/>
        <v>0</v>
      </c>
      <c r="G45" s="137">
        <f t="shared" si="12"/>
        <v>0</v>
      </c>
      <c r="H45" s="137">
        <f t="shared" si="12"/>
        <v>0</v>
      </c>
      <c r="I45" s="137">
        <f t="shared" si="12"/>
        <v>0</v>
      </c>
      <c r="J45" s="137">
        <f t="shared" si="12"/>
        <v>0</v>
      </c>
      <c r="K45" s="137">
        <f t="shared" si="12"/>
        <v>0</v>
      </c>
      <c r="L45" s="137">
        <f t="shared" si="12"/>
        <v>0</v>
      </c>
      <c r="M45" s="137">
        <f t="shared" si="12"/>
        <v>0</v>
      </c>
      <c r="N45" s="137">
        <f t="shared" si="12"/>
        <v>0</v>
      </c>
      <c r="O45" s="137">
        <f t="shared" si="12"/>
        <v>0</v>
      </c>
    </row>
    <row r="46" spans="1:15" ht="18.75" customHeight="1" x14ac:dyDescent="0.25">
      <c r="A46" s="150" t="s">
        <v>224</v>
      </c>
      <c r="B46" s="150"/>
      <c r="C46" s="152" t="str">
        <f>IF(C30+C42&gt;0,C30+C42,"")</f>
        <v/>
      </c>
      <c r="D46" s="152" t="str">
        <f t="shared" ref="D46:O46" si="13">IF(D30+D42&gt;0,D30+D42,"")</f>
        <v/>
      </c>
      <c r="E46" s="152" t="str">
        <f t="shared" si="13"/>
        <v/>
      </c>
      <c r="F46" s="152" t="str">
        <f t="shared" si="13"/>
        <v/>
      </c>
      <c r="G46" s="152" t="str">
        <f t="shared" si="13"/>
        <v/>
      </c>
      <c r="H46" s="152" t="str">
        <f t="shared" si="13"/>
        <v/>
      </c>
      <c r="I46" s="152" t="str">
        <f t="shared" si="13"/>
        <v/>
      </c>
      <c r="J46" s="152" t="str">
        <f t="shared" si="13"/>
        <v/>
      </c>
      <c r="K46" s="152" t="str">
        <f t="shared" si="13"/>
        <v/>
      </c>
      <c r="L46" s="152" t="str">
        <f t="shared" si="13"/>
        <v/>
      </c>
      <c r="M46" s="152" t="str">
        <f t="shared" si="13"/>
        <v/>
      </c>
      <c r="N46" s="152" t="str">
        <f t="shared" si="13"/>
        <v/>
      </c>
      <c r="O46" s="152" t="str">
        <f t="shared" si="13"/>
        <v/>
      </c>
    </row>
    <row r="47" spans="1:15" ht="18.75" customHeight="1" x14ac:dyDescent="0.25">
      <c r="A47" s="150" t="s">
        <v>225</v>
      </c>
      <c r="B47" s="150"/>
      <c r="C47" s="152" t="str">
        <f>IF(C30+C42&lt;0,-C30-C42,"")</f>
        <v/>
      </c>
      <c r="D47" s="152" t="str">
        <f t="shared" ref="D47:O47" si="14">IF(D30+D42&lt;0,-D30-D42,"")</f>
        <v/>
      </c>
      <c r="E47" s="153" t="str">
        <f t="shared" si="14"/>
        <v/>
      </c>
      <c r="F47" s="152" t="str">
        <f t="shared" si="14"/>
        <v/>
      </c>
      <c r="G47" s="152" t="str">
        <f t="shared" si="14"/>
        <v/>
      </c>
      <c r="H47" s="152" t="str">
        <f t="shared" si="14"/>
        <v/>
      </c>
      <c r="I47" s="152" t="str">
        <f t="shared" si="14"/>
        <v/>
      </c>
      <c r="J47" s="152" t="str">
        <f t="shared" si="14"/>
        <v/>
      </c>
      <c r="K47" s="152" t="str">
        <f t="shared" si="14"/>
        <v/>
      </c>
      <c r="L47" s="152" t="str">
        <f t="shared" si="14"/>
        <v/>
      </c>
      <c r="M47" s="152" t="str">
        <f t="shared" si="14"/>
        <v/>
      </c>
      <c r="N47" s="152" t="str">
        <f t="shared" si="14"/>
        <v/>
      </c>
      <c r="O47" s="152" t="str">
        <f t="shared" si="14"/>
        <v/>
      </c>
    </row>
    <row r="48" spans="1:15" ht="18.75" customHeight="1" x14ac:dyDescent="0.25">
      <c r="A48" s="118" t="s">
        <v>226</v>
      </c>
      <c r="B48" s="118"/>
      <c r="C48" s="154">
        <v>0</v>
      </c>
      <c r="D48" s="155">
        <v>0</v>
      </c>
      <c r="E48" s="156">
        <v>0</v>
      </c>
      <c r="F48" s="156">
        <v>0</v>
      </c>
      <c r="G48" s="156">
        <v>0</v>
      </c>
      <c r="H48" s="156">
        <v>0</v>
      </c>
      <c r="I48" s="156">
        <v>0</v>
      </c>
      <c r="J48" s="156">
        <v>0</v>
      </c>
      <c r="K48" s="156">
        <v>0</v>
      </c>
      <c r="L48" s="156">
        <v>0</v>
      </c>
      <c r="M48" s="156">
        <v>0</v>
      </c>
      <c r="N48" s="156">
        <v>0</v>
      </c>
      <c r="O48" s="156">
        <v>0</v>
      </c>
    </row>
    <row r="49" spans="1:15" ht="18.75" customHeight="1" x14ac:dyDescent="0.25">
      <c r="A49" s="118" t="s">
        <v>227</v>
      </c>
      <c r="B49" s="118"/>
      <c r="C49" s="154">
        <v>0</v>
      </c>
      <c r="D49" s="155">
        <v>0</v>
      </c>
      <c r="E49" s="156">
        <v>0</v>
      </c>
      <c r="F49" s="156">
        <v>0</v>
      </c>
      <c r="G49" s="156">
        <v>0</v>
      </c>
      <c r="H49" s="156">
        <v>0</v>
      </c>
      <c r="I49" s="156">
        <v>0</v>
      </c>
      <c r="J49" s="156">
        <v>0</v>
      </c>
      <c r="K49" s="156">
        <v>0</v>
      </c>
      <c r="L49" s="156">
        <v>0</v>
      </c>
      <c r="M49" s="156">
        <v>0</v>
      </c>
      <c r="N49" s="156">
        <v>0</v>
      </c>
      <c r="O49" s="156">
        <v>0</v>
      </c>
    </row>
    <row r="50" spans="1:15" ht="18.75" customHeight="1" x14ac:dyDescent="0.25">
      <c r="A50" s="118" t="s">
        <v>228</v>
      </c>
      <c r="B50" s="118"/>
      <c r="C50" s="137">
        <f>C48-C49</f>
        <v>0</v>
      </c>
      <c r="D50" s="137">
        <f>D48-D49</f>
        <v>0</v>
      </c>
      <c r="E50" s="156">
        <f>E48-E49</f>
        <v>0</v>
      </c>
      <c r="F50" s="156">
        <f t="shared" ref="F50:O50" si="15">F48-F49</f>
        <v>0</v>
      </c>
      <c r="G50" s="156">
        <f t="shared" si="15"/>
        <v>0</v>
      </c>
      <c r="H50" s="156">
        <f t="shared" si="15"/>
        <v>0</v>
      </c>
      <c r="I50" s="156">
        <f t="shared" si="15"/>
        <v>0</v>
      </c>
      <c r="J50" s="156">
        <f t="shared" si="15"/>
        <v>0</v>
      </c>
      <c r="K50" s="156">
        <f t="shared" si="15"/>
        <v>0</v>
      </c>
      <c r="L50" s="156">
        <f t="shared" si="15"/>
        <v>0</v>
      </c>
      <c r="M50" s="156">
        <f t="shared" si="15"/>
        <v>0</v>
      </c>
      <c r="N50" s="156">
        <f t="shared" si="15"/>
        <v>0</v>
      </c>
      <c r="O50" s="156">
        <f t="shared" si="15"/>
        <v>0</v>
      </c>
    </row>
    <row r="51" spans="1:15" ht="18.75" customHeight="1" x14ac:dyDescent="0.25">
      <c r="A51" s="150" t="s">
        <v>229</v>
      </c>
      <c r="B51" s="150"/>
      <c r="C51" s="152" t="str">
        <f>IF(C48-C49&gt;0,C48-C49,"")</f>
        <v/>
      </c>
      <c r="D51" s="152" t="str">
        <f>IF(D48-D49&gt;0,D48-D49,"")</f>
        <v/>
      </c>
      <c r="E51" s="152" t="str">
        <f>IF(E48-E49&gt;0,E48-E49,"")</f>
        <v/>
      </c>
      <c r="F51" s="152" t="str">
        <f t="shared" ref="F51:O51" si="16">IF(F48-F49&gt;0,F48-F49,"")</f>
        <v/>
      </c>
      <c r="G51" s="152" t="str">
        <f t="shared" si="16"/>
        <v/>
      </c>
      <c r="H51" s="152" t="str">
        <f t="shared" si="16"/>
        <v/>
      </c>
      <c r="I51" s="152" t="str">
        <f t="shared" si="16"/>
        <v/>
      </c>
      <c r="J51" s="152" t="str">
        <f t="shared" si="16"/>
        <v/>
      </c>
      <c r="K51" s="152" t="str">
        <f t="shared" si="16"/>
        <v/>
      </c>
      <c r="L51" s="152" t="str">
        <f t="shared" si="16"/>
        <v/>
      </c>
      <c r="M51" s="152" t="str">
        <f t="shared" si="16"/>
        <v/>
      </c>
      <c r="N51" s="152" t="str">
        <f t="shared" si="16"/>
        <v/>
      </c>
      <c r="O51" s="152" t="str">
        <f t="shared" si="16"/>
        <v/>
      </c>
    </row>
    <row r="52" spans="1:15" ht="18.75" customHeight="1" x14ac:dyDescent="0.25">
      <c r="A52" s="150" t="s">
        <v>230</v>
      </c>
      <c r="B52" s="150"/>
      <c r="C52" s="152" t="str">
        <f>IF(C48-C49&lt;0,-C48+C49,"")</f>
        <v/>
      </c>
      <c r="D52" s="152" t="str">
        <f>IF(D48-D49&lt;0,-D48+D49,"")</f>
        <v/>
      </c>
      <c r="E52" s="152" t="str">
        <f>IF(E48-E49&lt;0,-E48+E49,"")</f>
        <v/>
      </c>
      <c r="F52" s="152" t="str">
        <f t="shared" ref="F52:O52" si="17">IF(F48-F49&lt;0,-F48+F49,"")</f>
        <v/>
      </c>
      <c r="G52" s="152" t="str">
        <f t="shared" si="17"/>
        <v/>
      </c>
      <c r="H52" s="152" t="str">
        <f t="shared" si="17"/>
        <v/>
      </c>
      <c r="I52" s="152" t="str">
        <f t="shared" si="17"/>
        <v/>
      </c>
      <c r="J52" s="152" t="str">
        <f t="shared" si="17"/>
        <v/>
      </c>
      <c r="K52" s="152" t="str">
        <f t="shared" si="17"/>
        <v/>
      </c>
      <c r="L52" s="152" t="str">
        <f t="shared" si="17"/>
        <v/>
      </c>
      <c r="M52" s="152" t="str">
        <f t="shared" si="17"/>
        <v/>
      </c>
      <c r="N52" s="152" t="str">
        <f t="shared" si="17"/>
        <v/>
      </c>
      <c r="O52" s="152" t="str">
        <f t="shared" si="17"/>
        <v/>
      </c>
    </row>
    <row r="53" spans="1:15" ht="18.75" customHeight="1" x14ac:dyDescent="0.25">
      <c r="A53" s="118" t="s">
        <v>231</v>
      </c>
      <c r="B53" s="118"/>
      <c r="C53" s="137">
        <f>C16+C37+C48</f>
        <v>0</v>
      </c>
      <c r="D53" s="137">
        <f t="shared" ref="D53:O53" si="18">D16+D37+D48</f>
        <v>0</v>
      </c>
      <c r="E53" s="137">
        <f t="shared" si="18"/>
        <v>0</v>
      </c>
      <c r="F53" s="137">
        <f t="shared" si="18"/>
        <v>0</v>
      </c>
      <c r="G53" s="137">
        <f t="shared" si="18"/>
        <v>0</v>
      </c>
      <c r="H53" s="137">
        <f t="shared" si="18"/>
        <v>0</v>
      </c>
      <c r="I53" s="137">
        <f t="shared" si="18"/>
        <v>0</v>
      </c>
      <c r="J53" s="137">
        <f t="shared" si="18"/>
        <v>0</v>
      </c>
      <c r="K53" s="137">
        <f t="shared" si="18"/>
        <v>0</v>
      </c>
      <c r="L53" s="137">
        <f t="shared" si="18"/>
        <v>0</v>
      </c>
      <c r="M53" s="137">
        <f t="shared" si="18"/>
        <v>0</v>
      </c>
      <c r="N53" s="137">
        <f t="shared" si="18"/>
        <v>0</v>
      </c>
      <c r="O53" s="137">
        <f t="shared" si="18"/>
        <v>0</v>
      </c>
    </row>
    <row r="54" spans="1:15" ht="18.75" customHeight="1" x14ac:dyDescent="0.25">
      <c r="A54" s="118" t="s">
        <v>232</v>
      </c>
      <c r="B54" s="118"/>
      <c r="C54" s="137">
        <f>C29+C41+C49</f>
        <v>0</v>
      </c>
      <c r="D54" s="137">
        <f t="shared" ref="D54:O54" si="19">D29+D41+D49</f>
        <v>0</v>
      </c>
      <c r="E54" s="137">
        <f t="shared" si="19"/>
        <v>0</v>
      </c>
      <c r="F54" s="137">
        <f t="shared" si="19"/>
        <v>0</v>
      </c>
      <c r="G54" s="137">
        <f t="shared" si="19"/>
        <v>0</v>
      </c>
      <c r="H54" s="137">
        <f t="shared" si="19"/>
        <v>0</v>
      </c>
      <c r="I54" s="137">
        <f t="shared" si="19"/>
        <v>0</v>
      </c>
      <c r="J54" s="137">
        <f t="shared" si="19"/>
        <v>0</v>
      </c>
      <c r="K54" s="137">
        <f t="shared" si="19"/>
        <v>0</v>
      </c>
      <c r="L54" s="137">
        <f t="shared" si="19"/>
        <v>0</v>
      </c>
      <c r="M54" s="137">
        <f t="shared" si="19"/>
        <v>0</v>
      </c>
      <c r="N54" s="137">
        <f t="shared" si="19"/>
        <v>0</v>
      </c>
      <c r="O54" s="137">
        <f t="shared" si="19"/>
        <v>0</v>
      </c>
    </row>
    <row r="55" spans="1:15" ht="18.75" customHeight="1" x14ac:dyDescent="0.25">
      <c r="A55" s="118" t="s">
        <v>233</v>
      </c>
      <c r="B55" s="118"/>
      <c r="C55" s="137">
        <f>C53-C54</f>
        <v>0</v>
      </c>
      <c r="D55" s="137">
        <f t="shared" ref="D55:O55" si="20">D53-D54</f>
        <v>0</v>
      </c>
      <c r="E55" s="137">
        <f t="shared" si="20"/>
        <v>0</v>
      </c>
      <c r="F55" s="137">
        <f t="shared" si="20"/>
        <v>0</v>
      </c>
      <c r="G55" s="137">
        <f t="shared" si="20"/>
        <v>0</v>
      </c>
      <c r="H55" s="137">
        <f t="shared" si="20"/>
        <v>0</v>
      </c>
      <c r="I55" s="137">
        <f t="shared" si="20"/>
        <v>0</v>
      </c>
      <c r="J55" s="137">
        <f t="shared" si="20"/>
        <v>0</v>
      </c>
      <c r="K55" s="137">
        <f t="shared" si="20"/>
        <v>0</v>
      </c>
      <c r="L55" s="137">
        <f t="shared" si="20"/>
        <v>0</v>
      </c>
      <c r="M55" s="137">
        <f t="shared" si="20"/>
        <v>0</v>
      </c>
      <c r="N55" s="137">
        <f t="shared" si="20"/>
        <v>0</v>
      </c>
      <c r="O55" s="137">
        <f t="shared" si="20"/>
        <v>0</v>
      </c>
    </row>
    <row r="56" spans="1:15" ht="18.75" customHeight="1" x14ac:dyDescent="0.25">
      <c r="A56" s="150" t="s">
        <v>234</v>
      </c>
      <c r="B56" s="150"/>
      <c r="C56" s="152" t="str">
        <f>IF(C53-C54&gt;0,C53-C54,"")</f>
        <v/>
      </c>
      <c r="D56" s="152" t="str">
        <f t="shared" ref="D56:O56" si="21">IF(D53-D54&gt;0,D53-D54,"")</f>
        <v/>
      </c>
      <c r="E56" s="152" t="str">
        <f t="shared" si="21"/>
        <v/>
      </c>
      <c r="F56" s="152" t="str">
        <f t="shared" si="21"/>
        <v/>
      </c>
      <c r="G56" s="152" t="str">
        <f t="shared" si="21"/>
        <v/>
      </c>
      <c r="H56" s="152" t="str">
        <f t="shared" si="21"/>
        <v/>
      </c>
      <c r="I56" s="152" t="str">
        <f t="shared" si="21"/>
        <v/>
      </c>
      <c r="J56" s="152" t="str">
        <f t="shared" si="21"/>
        <v/>
      </c>
      <c r="K56" s="152" t="str">
        <f t="shared" si="21"/>
        <v/>
      </c>
      <c r="L56" s="152" t="str">
        <f t="shared" si="21"/>
        <v/>
      </c>
      <c r="M56" s="152" t="str">
        <f t="shared" si="21"/>
        <v/>
      </c>
      <c r="N56" s="152" t="str">
        <f t="shared" si="21"/>
        <v/>
      </c>
      <c r="O56" s="152" t="str">
        <f t="shared" si="21"/>
        <v/>
      </c>
    </row>
    <row r="57" spans="1:15" ht="18.75" customHeight="1" x14ac:dyDescent="0.25">
      <c r="A57" s="150" t="s">
        <v>235</v>
      </c>
      <c r="B57" s="150"/>
      <c r="C57" s="152" t="str">
        <f>IF(C53-C54&lt;0,-C53+C54,"")</f>
        <v/>
      </c>
      <c r="D57" s="152" t="str">
        <f t="shared" ref="D57:O57" si="22">IF(D53-D54&lt;0,-D53+D54,"")</f>
        <v/>
      </c>
      <c r="E57" s="152" t="str">
        <f t="shared" si="22"/>
        <v/>
      </c>
      <c r="F57" s="152" t="str">
        <f t="shared" si="22"/>
        <v/>
      </c>
      <c r="G57" s="152" t="str">
        <f t="shared" si="22"/>
        <v/>
      </c>
      <c r="H57" s="152" t="str">
        <f t="shared" si="22"/>
        <v/>
      </c>
      <c r="I57" s="152" t="str">
        <f t="shared" si="22"/>
        <v/>
      </c>
      <c r="J57" s="152" t="str">
        <f t="shared" si="22"/>
        <v/>
      </c>
      <c r="K57" s="152" t="str">
        <f t="shared" si="22"/>
        <v/>
      </c>
      <c r="L57" s="152" t="str">
        <f t="shared" si="22"/>
        <v/>
      </c>
      <c r="M57" s="152" t="str">
        <f t="shared" si="22"/>
        <v/>
      </c>
      <c r="N57" s="152" t="str">
        <f t="shared" si="22"/>
        <v/>
      </c>
      <c r="O57" s="152" t="str">
        <f t="shared" si="22"/>
        <v/>
      </c>
    </row>
    <row r="58" spans="1:15" ht="18.75" customHeight="1" x14ac:dyDescent="0.25">
      <c r="A58" s="150" t="s">
        <v>236</v>
      </c>
      <c r="B58" s="150"/>
      <c r="C58" s="148">
        <v>0</v>
      </c>
      <c r="D58" s="148">
        <v>0</v>
      </c>
      <c r="E58" s="148">
        <v>0</v>
      </c>
      <c r="F58" s="148">
        <v>0</v>
      </c>
      <c r="G58" s="148">
        <v>0</v>
      </c>
      <c r="H58" s="148">
        <v>0</v>
      </c>
      <c r="I58" s="148">
        <v>0</v>
      </c>
      <c r="J58" s="148">
        <v>0</v>
      </c>
      <c r="K58" s="148">
        <v>0</v>
      </c>
      <c r="L58" s="148">
        <v>0</v>
      </c>
      <c r="M58" s="148">
        <v>0</v>
      </c>
      <c r="N58" s="148">
        <v>0</v>
      </c>
      <c r="O58" s="148">
        <v>0</v>
      </c>
    </row>
    <row r="59" spans="1:15" ht="18.75" customHeight="1" x14ac:dyDescent="0.25">
      <c r="A59" s="150" t="s">
        <v>237</v>
      </c>
      <c r="B59" s="150"/>
      <c r="C59" s="148">
        <v>0</v>
      </c>
      <c r="D59" s="148">
        <v>0</v>
      </c>
      <c r="E59" s="148">
        <v>0</v>
      </c>
      <c r="F59" s="148">
        <v>0</v>
      </c>
      <c r="G59" s="148">
        <v>0</v>
      </c>
      <c r="H59" s="148">
        <v>0</v>
      </c>
      <c r="I59" s="148">
        <v>0</v>
      </c>
      <c r="J59" s="148">
        <v>0</v>
      </c>
      <c r="K59" s="148">
        <v>0</v>
      </c>
      <c r="L59" s="148">
        <v>0</v>
      </c>
      <c r="M59" s="148">
        <v>0</v>
      </c>
      <c r="N59" s="148">
        <v>0</v>
      </c>
      <c r="O59" s="148">
        <v>0</v>
      </c>
    </row>
    <row r="60" spans="1:15" ht="18.75" customHeight="1" x14ac:dyDescent="0.25">
      <c r="A60" s="118" t="s">
        <v>238</v>
      </c>
      <c r="B60" s="118"/>
      <c r="C60" s="137">
        <f>C55-C58-C59</f>
        <v>0</v>
      </c>
      <c r="D60" s="137">
        <f t="shared" ref="D60:O60" si="23">D55-D58-D59</f>
        <v>0</v>
      </c>
      <c r="E60" s="137">
        <f t="shared" si="23"/>
        <v>0</v>
      </c>
      <c r="F60" s="137">
        <f t="shared" si="23"/>
        <v>0</v>
      </c>
      <c r="G60" s="137">
        <f t="shared" si="23"/>
        <v>0</v>
      </c>
      <c r="H60" s="137">
        <f t="shared" si="23"/>
        <v>0</v>
      </c>
      <c r="I60" s="137">
        <f t="shared" si="23"/>
        <v>0</v>
      </c>
      <c r="J60" s="137">
        <f t="shared" si="23"/>
        <v>0</v>
      </c>
      <c r="K60" s="137">
        <f t="shared" si="23"/>
        <v>0</v>
      </c>
      <c r="L60" s="137">
        <f t="shared" si="23"/>
        <v>0</v>
      </c>
      <c r="M60" s="137">
        <f t="shared" si="23"/>
        <v>0</v>
      </c>
      <c r="N60" s="137">
        <f t="shared" si="23"/>
        <v>0</v>
      </c>
      <c r="O60" s="137">
        <f t="shared" si="23"/>
        <v>0</v>
      </c>
    </row>
    <row r="61" spans="1:15" ht="18.75" customHeight="1" x14ac:dyDescent="0.25">
      <c r="A61" s="150" t="s">
        <v>239</v>
      </c>
      <c r="B61" s="150"/>
      <c r="C61" s="152">
        <f>IF(C60&gt;=0,C60,"")</f>
        <v>0</v>
      </c>
      <c r="D61" s="152">
        <f t="shared" ref="D61:O61" si="24">IF(D60&gt;=0,D60,"")</f>
        <v>0</v>
      </c>
      <c r="E61" s="152">
        <f t="shared" si="24"/>
        <v>0</v>
      </c>
      <c r="F61" s="152">
        <f t="shared" si="24"/>
        <v>0</v>
      </c>
      <c r="G61" s="152">
        <f t="shared" si="24"/>
        <v>0</v>
      </c>
      <c r="H61" s="152">
        <f t="shared" si="24"/>
        <v>0</v>
      </c>
      <c r="I61" s="152">
        <f t="shared" si="24"/>
        <v>0</v>
      </c>
      <c r="J61" s="152">
        <f t="shared" si="24"/>
        <v>0</v>
      </c>
      <c r="K61" s="152">
        <f t="shared" si="24"/>
        <v>0</v>
      </c>
      <c r="L61" s="152">
        <f t="shared" si="24"/>
        <v>0</v>
      </c>
      <c r="M61" s="152">
        <f t="shared" si="24"/>
        <v>0</v>
      </c>
      <c r="N61" s="152">
        <f t="shared" si="24"/>
        <v>0</v>
      </c>
      <c r="O61" s="152">
        <f t="shared" si="24"/>
        <v>0</v>
      </c>
    </row>
    <row r="62" spans="1:15" ht="18.75" customHeight="1" x14ac:dyDescent="0.25">
      <c r="A62" s="150" t="s">
        <v>240</v>
      </c>
      <c r="B62" s="150"/>
      <c r="C62" s="152" t="str">
        <f>IF(C60&lt;0,-C60,"")</f>
        <v/>
      </c>
      <c r="D62" s="152" t="str">
        <f t="shared" ref="D62:O62" si="25">IF(D60&lt;0,-D60,"")</f>
        <v/>
      </c>
      <c r="E62" s="152" t="str">
        <f t="shared" si="25"/>
        <v/>
      </c>
      <c r="F62" s="152" t="str">
        <f t="shared" si="25"/>
        <v/>
      </c>
      <c r="G62" s="152" t="str">
        <f t="shared" si="25"/>
        <v/>
      </c>
      <c r="H62" s="152" t="str">
        <f t="shared" si="25"/>
        <v/>
      </c>
      <c r="I62" s="152" t="str">
        <f t="shared" si="25"/>
        <v/>
      </c>
      <c r="J62" s="152" t="str">
        <f t="shared" si="25"/>
        <v/>
      </c>
      <c r="K62" s="152" t="str">
        <f t="shared" si="25"/>
        <v/>
      </c>
      <c r="L62" s="152" t="str">
        <f t="shared" si="25"/>
        <v/>
      </c>
      <c r="M62" s="152" t="str">
        <f t="shared" si="25"/>
        <v/>
      </c>
      <c r="N62" s="152" t="str">
        <f t="shared" si="25"/>
        <v/>
      </c>
      <c r="O62" s="152" t="str">
        <f t="shared" si="25"/>
        <v/>
      </c>
    </row>
  </sheetData>
  <mergeCells count="3">
    <mergeCell ref="A1:E1"/>
    <mergeCell ref="F1:O1"/>
    <mergeCell ref="F2:O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DAF1D-BAFD-42F7-B782-97B005A46BBC}">
  <dimension ref="A1:F27"/>
  <sheetViews>
    <sheetView workbookViewId="0">
      <selection activeCell="K13" sqref="K13"/>
    </sheetView>
  </sheetViews>
  <sheetFormatPr defaultColWidth="12" defaultRowHeight="15" x14ac:dyDescent="0.25"/>
  <cols>
    <col min="1" max="1" width="4.85546875" style="80" customWidth="1"/>
    <col min="2" max="5" width="12" style="80"/>
    <col min="6" max="6" width="46.140625" style="80" customWidth="1"/>
    <col min="7" max="16384" width="12" style="80"/>
  </cols>
  <sheetData>
    <row r="1" spans="1:6" x14ac:dyDescent="0.25">
      <c r="A1" s="79" t="s">
        <v>58</v>
      </c>
      <c r="B1" s="79"/>
      <c r="C1" s="79"/>
      <c r="D1" s="79"/>
      <c r="E1" s="79"/>
      <c r="F1" s="79"/>
    </row>
    <row r="2" spans="1:6" x14ac:dyDescent="0.25">
      <c r="A2" s="81"/>
      <c r="B2" s="81"/>
      <c r="C2" s="81"/>
      <c r="D2" s="81"/>
      <c r="E2" s="81"/>
      <c r="F2" s="81"/>
    </row>
    <row r="3" spans="1:6" x14ac:dyDescent="0.25">
      <c r="A3" s="82" t="s">
        <v>59</v>
      </c>
      <c r="B3" s="82"/>
      <c r="C3" s="82"/>
      <c r="D3" s="82"/>
      <c r="E3" s="82"/>
      <c r="F3" s="82"/>
    </row>
    <row r="4" spans="1:6" x14ac:dyDescent="0.25">
      <c r="A4" s="82" t="s">
        <v>60</v>
      </c>
      <c r="B4" s="82"/>
      <c r="C4" s="82"/>
      <c r="D4" s="82"/>
      <c r="E4" s="82"/>
      <c r="F4" s="82"/>
    </row>
    <row r="5" spans="1:6" x14ac:dyDescent="0.25">
      <c r="A5" s="83"/>
      <c r="B5" s="83"/>
      <c r="C5" s="83"/>
      <c r="D5" s="83"/>
      <c r="E5" s="83"/>
      <c r="F5" s="83"/>
    </row>
    <row r="6" spans="1:6" x14ac:dyDescent="0.25">
      <c r="A6" s="84" t="s">
        <v>61</v>
      </c>
      <c r="B6" s="84"/>
      <c r="C6" s="84"/>
      <c r="D6" s="84"/>
      <c r="E6" s="84"/>
      <c r="F6" s="84"/>
    </row>
    <row r="8" spans="1:6" x14ac:dyDescent="0.25">
      <c r="A8" s="85" t="s">
        <v>62</v>
      </c>
      <c r="B8" s="86" t="s">
        <v>63</v>
      </c>
      <c r="C8" s="86"/>
      <c r="D8" s="86"/>
      <c r="E8" s="86"/>
      <c r="F8" s="87"/>
    </row>
    <row r="9" spans="1:6" x14ac:dyDescent="0.25">
      <c r="A9" s="88"/>
      <c r="B9" s="82" t="s">
        <v>64</v>
      </c>
      <c r="C9" s="82"/>
      <c r="D9" s="82"/>
      <c r="E9" s="82"/>
      <c r="F9" s="89"/>
    </row>
    <row r="10" spans="1:6" x14ac:dyDescent="0.25">
      <c r="A10" s="88"/>
      <c r="B10" s="90" t="s">
        <v>65</v>
      </c>
      <c r="C10" s="90"/>
      <c r="D10" s="90"/>
      <c r="E10" s="90"/>
      <c r="F10" s="91"/>
    </row>
    <row r="11" spans="1:6" x14ac:dyDescent="0.25">
      <c r="A11" s="88"/>
      <c r="B11" s="90" t="s">
        <v>66</v>
      </c>
      <c r="C11" s="90"/>
      <c r="D11" s="90"/>
      <c r="E11" s="90"/>
      <c r="F11" s="91"/>
    </row>
    <row r="12" spans="1:6" x14ac:dyDescent="0.25">
      <c r="A12" s="88"/>
      <c r="B12" s="92" t="s">
        <v>67</v>
      </c>
      <c r="C12" s="92"/>
      <c r="D12" s="92"/>
      <c r="E12" s="92"/>
      <c r="F12" s="93"/>
    </row>
    <row r="13" spans="1:6" x14ac:dyDescent="0.25">
      <c r="A13" s="88"/>
      <c r="B13" s="92" t="s">
        <v>68</v>
      </c>
      <c r="C13" s="92"/>
      <c r="D13" s="92"/>
      <c r="E13" s="92"/>
      <c r="F13" s="94"/>
    </row>
    <row r="14" spans="1:6" x14ac:dyDescent="0.25">
      <c r="A14" s="88"/>
      <c r="B14" s="95" t="s">
        <v>69</v>
      </c>
      <c r="C14" s="95"/>
      <c r="D14" s="95"/>
      <c r="E14" s="95"/>
      <c r="F14" s="96"/>
    </row>
    <row r="15" spans="1:6" x14ac:dyDescent="0.25">
      <c r="A15" s="88"/>
      <c r="B15" s="90" t="s">
        <v>70</v>
      </c>
      <c r="C15" s="90"/>
      <c r="D15" s="90"/>
      <c r="E15" s="90"/>
      <c r="F15" s="91"/>
    </row>
    <row r="16" spans="1:6" x14ac:dyDescent="0.25">
      <c r="A16" s="88"/>
      <c r="B16" s="90" t="s">
        <v>71</v>
      </c>
      <c r="C16" s="90"/>
      <c r="D16" s="90"/>
      <c r="E16" s="90"/>
      <c r="F16" s="91"/>
    </row>
    <row r="17" spans="1:6" x14ac:dyDescent="0.25">
      <c r="A17" s="88"/>
      <c r="B17" s="90" t="s">
        <v>72</v>
      </c>
      <c r="C17" s="90"/>
      <c r="D17" s="90"/>
      <c r="E17" s="90"/>
      <c r="F17" s="91"/>
    </row>
    <row r="18" spans="1:6" x14ac:dyDescent="0.25">
      <c r="A18" s="88"/>
      <c r="B18" s="90" t="s">
        <v>73</v>
      </c>
      <c r="C18" s="90"/>
      <c r="D18" s="90"/>
      <c r="E18" s="90"/>
      <c r="F18" s="91"/>
    </row>
    <row r="19" spans="1:6" x14ac:dyDescent="0.25">
      <c r="A19" s="88"/>
      <c r="B19" s="97" t="s">
        <v>74</v>
      </c>
      <c r="C19" s="97"/>
      <c r="D19" s="97"/>
      <c r="E19" s="97"/>
      <c r="F19" s="93"/>
    </row>
    <row r="20" spans="1:6" x14ac:dyDescent="0.25">
      <c r="A20" s="88"/>
      <c r="B20" s="98" t="s">
        <v>75</v>
      </c>
      <c r="C20" s="98"/>
      <c r="D20" s="98"/>
      <c r="E20" s="98"/>
      <c r="F20" s="99"/>
    </row>
    <row r="21" spans="1:6" x14ac:dyDescent="0.25">
      <c r="A21" s="88"/>
      <c r="B21" s="81" t="s">
        <v>76</v>
      </c>
      <c r="C21" s="100" t="str">
        <f>CONCATENATE("Solicitantul ",IF(F12&gt;=0,"nu ",IF(F19&gt;=0,"nu ", IF(ABS(F19)&gt;F15/2,"","nu "))),"se încadrează în categoria întreprinderilor în dificultate")</f>
        <v>Solicitantul nu se încadrează în categoria întreprinderilor în dificultate</v>
      </c>
      <c r="D21" s="100"/>
      <c r="E21" s="100"/>
      <c r="F21" s="101"/>
    </row>
    <row r="22" spans="1:6" x14ac:dyDescent="0.25">
      <c r="A22" s="88"/>
      <c r="B22" s="102"/>
      <c r="C22" s="102"/>
      <c r="D22" s="102"/>
      <c r="E22" s="102"/>
      <c r="F22" s="103"/>
    </row>
    <row r="23" spans="1:6" x14ac:dyDescent="0.25">
      <c r="A23" s="104" t="s">
        <v>77</v>
      </c>
      <c r="B23" s="86" t="s">
        <v>78</v>
      </c>
      <c r="C23" s="86"/>
      <c r="D23" s="86"/>
      <c r="E23" s="86"/>
      <c r="F23" s="86"/>
    </row>
    <row r="24" spans="1:6" x14ac:dyDescent="0.25">
      <c r="A24" s="104" t="s">
        <v>79</v>
      </c>
      <c r="B24" s="86" t="s">
        <v>80</v>
      </c>
      <c r="C24" s="86"/>
      <c r="D24" s="86"/>
      <c r="E24" s="86"/>
      <c r="F24" s="86"/>
    </row>
    <row r="27" spans="1:6" x14ac:dyDescent="0.25">
      <c r="A27" s="82" t="s">
        <v>81</v>
      </c>
      <c r="B27" s="82"/>
      <c r="C27" s="82"/>
      <c r="D27" s="82"/>
      <c r="E27" s="82"/>
      <c r="F27" s="82"/>
    </row>
  </sheetData>
  <mergeCells count="21">
    <mergeCell ref="B23:F23"/>
    <mergeCell ref="B24:F24"/>
    <mergeCell ref="A27:F27"/>
    <mergeCell ref="B16:E16"/>
    <mergeCell ref="B17:E17"/>
    <mergeCell ref="B18:E18"/>
    <mergeCell ref="B19:E19"/>
    <mergeCell ref="B20:F20"/>
    <mergeCell ref="C21:F21"/>
    <mergeCell ref="B10:E10"/>
    <mergeCell ref="B11:E11"/>
    <mergeCell ref="B12:E12"/>
    <mergeCell ref="B13:F13"/>
    <mergeCell ref="B14:F14"/>
    <mergeCell ref="B15:E15"/>
    <mergeCell ref="A1:F1"/>
    <mergeCell ref="A3:F3"/>
    <mergeCell ref="A4:F4"/>
    <mergeCell ref="A6:F6"/>
    <mergeCell ref="B8:F8"/>
    <mergeCell ref="B9:F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60"/>
  <sheetViews>
    <sheetView tabSelected="1" topLeftCell="A7" zoomScale="184" zoomScaleNormal="184" workbookViewId="0">
      <selection activeCell="H74" sqref="H74"/>
    </sheetView>
  </sheetViews>
  <sheetFormatPr defaultColWidth="8.7109375" defaultRowHeight="12" x14ac:dyDescent="0.2"/>
  <cols>
    <col min="1" max="1" width="2.7109375" style="5" customWidth="1"/>
    <col min="2" max="2" width="5.140625" style="6" customWidth="1"/>
    <col min="3" max="3" width="37.85546875" style="5" customWidth="1"/>
    <col min="4" max="4" width="7.5703125" style="5" customWidth="1"/>
    <col min="5" max="5" width="11.140625" style="5" customWidth="1"/>
    <col min="6" max="18" width="8.7109375" style="5"/>
    <col min="19" max="19" width="8.5703125" style="5" customWidth="1"/>
    <col min="20" max="20" width="3.5703125" style="5" customWidth="1"/>
    <col min="21" max="16384" width="8.7109375" style="5"/>
  </cols>
  <sheetData>
    <row r="1" spans="1:20" ht="12.75" thickBot="1" x14ac:dyDescent="0.25">
      <c r="A1" s="52"/>
      <c r="B1" s="52"/>
      <c r="C1" s="52"/>
      <c r="D1" s="52"/>
      <c r="E1" s="52"/>
      <c r="F1" s="52"/>
      <c r="G1" s="52"/>
      <c r="H1" s="52"/>
      <c r="I1" s="52"/>
      <c r="J1" s="52"/>
      <c r="K1" s="52"/>
      <c r="L1" s="52"/>
      <c r="M1" s="52"/>
      <c r="N1" s="52"/>
      <c r="O1" s="52"/>
      <c r="P1" s="52"/>
      <c r="Q1" s="52"/>
      <c r="R1" s="52"/>
      <c r="S1" s="52"/>
      <c r="T1" s="52"/>
    </row>
    <row r="2" spans="1:20" ht="12.75" thickBot="1" x14ac:dyDescent="0.25">
      <c r="A2" s="52"/>
      <c r="B2" s="65" t="s">
        <v>55</v>
      </c>
      <c r="C2" s="66"/>
      <c r="T2" s="52"/>
    </row>
    <row r="3" spans="1:20" ht="12.75" thickBot="1" x14ac:dyDescent="0.25">
      <c r="A3" s="52"/>
      <c r="B3" s="51"/>
      <c r="C3" s="7" t="s">
        <v>39</v>
      </c>
      <c r="T3" s="52"/>
    </row>
    <row r="4" spans="1:20" ht="12.75" thickBot="1" x14ac:dyDescent="0.25">
      <c r="A4" s="52"/>
      <c r="B4" s="8"/>
      <c r="C4" s="9" t="s">
        <v>38</v>
      </c>
      <c r="T4" s="52"/>
    </row>
    <row r="5" spans="1:20" ht="12.75" thickBot="1" x14ac:dyDescent="0.25">
      <c r="A5" s="52"/>
      <c r="B5" s="1"/>
      <c r="C5" s="9" t="s">
        <v>32</v>
      </c>
      <c r="T5" s="52"/>
    </row>
    <row r="6" spans="1:20" ht="13.5" thickBot="1" x14ac:dyDescent="0.25">
      <c r="A6" s="52"/>
      <c r="E6" s="75"/>
      <c r="F6" s="75"/>
      <c r="G6" s="75"/>
      <c r="H6" s="75"/>
      <c r="I6" s="75"/>
      <c r="J6" s="75"/>
      <c r="K6" s="75"/>
      <c r="L6" s="75"/>
      <c r="M6" s="75"/>
      <c r="N6" s="75"/>
      <c r="O6" s="75"/>
      <c r="P6" s="75"/>
      <c r="Q6" s="75"/>
      <c r="R6" s="75"/>
      <c r="S6" s="75"/>
      <c r="T6" s="52"/>
    </row>
    <row r="7" spans="1:20" ht="12.75" thickBot="1" x14ac:dyDescent="0.25">
      <c r="A7" s="52"/>
      <c r="C7" s="11" t="s">
        <v>49</v>
      </c>
      <c r="D7" s="55">
        <v>2</v>
      </c>
      <c r="E7" s="10"/>
      <c r="F7" s="10"/>
      <c r="G7" s="10"/>
      <c r="H7" s="10"/>
      <c r="I7" s="10"/>
      <c r="J7" s="10"/>
      <c r="K7" s="10"/>
      <c r="L7" s="10"/>
      <c r="M7" s="10"/>
      <c r="N7" s="10"/>
      <c r="O7" s="10"/>
      <c r="P7" s="10"/>
      <c r="Q7" s="10"/>
      <c r="R7" s="10"/>
      <c r="S7" s="10"/>
      <c r="T7" s="52"/>
    </row>
    <row r="8" spans="1:20" ht="12.75" thickBot="1" x14ac:dyDescent="0.25">
      <c r="A8" s="52"/>
      <c r="E8" s="10"/>
      <c r="F8" s="10"/>
      <c r="G8" s="10"/>
      <c r="H8" s="10"/>
      <c r="I8" s="10"/>
      <c r="J8" s="10"/>
      <c r="K8" s="10"/>
      <c r="L8" s="10"/>
      <c r="M8" s="10"/>
      <c r="N8" s="10"/>
      <c r="O8" s="10"/>
      <c r="P8" s="10"/>
      <c r="Q8" s="10"/>
      <c r="R8" s="10"/>
      <c r="S8" s="10"/>
      <c r="T8" s="52"/>
    </row>
    <row r="9" spans="1:20" ht="19.899999999999999" customHeight="1" thickBot="1" x14ac:dyDescent="0.25">
      <c r="A9" s="52"/>
      <c r="B9" s="67" t="s">
        <v>15</v>
      </c>
      <c r="C9" s="68"/>
      <c r="E9" s="10"/>
      <c r="F9" s="10"/>
      <c r="G9" s="10"/>
      <c r="H9" s="10"/>
      <c r="I9" s="10"/>
      <c r="J9" s="10"/>
      <c r="K9" s="10"/>
      <c r="L9" s="10"/>
      <c r="M9" s="10"/>
      <c r="N9" s="10"/>
      <c r="O9" s="10"/>
      <c r="P9" s="10"/>
      <c r="Q9" s="10"/>
      <c r="R9" s="10"/>
      <c r="S9" s="10"/>
      <c r="T9" s="52"/>
    </row>
    <row r="10" spans="1:20" ht="15" customHeight="1" thickBot="1" x14ac:dyDescent="0.25">
      <c r="A10" s="52"/>
      <c r="B10" s="12"/>
      <c r="C10" s="12"/>
      <c r="E10" s="76" t="s">
        <v>56</v>
      </c>
      <c r="F10" s="77"/>
      <c r="G10" s="77"/>
      <c r="H10" s="77"/>
      <c r="I10" s="77"/>
      <c r="J10" s="77"/>
      <c r="K10" s="77"/>
      <c r="L10" s="77"/>
      <c r="M10" s="77"/>
      <c r="N10" s="77"/>
      <c r="O10" s="77"/>
      <c r="P10" s="77"/>
      <c r="Q10" s="77"/>
      <c r="R10" s="77"/>
      <c r="S10" s="78"/>
      <c r="T10" s="52"/>
    </row>
    <row r="11" spans="1:20" x14ac:dyDescent="0.2">
      <c r="A11" s="52"/>
      <c r="B11" s="13">
        <v>1</v>
      </c>
      <c r="C11" s="14" t="s">
        <v>17</v>
      </c>
      <c r="D11" s="60" t="s">
        <v>50</v>
      </c>
      <c r="E11" s="58">
        <v>1</v>
      </c>
      <c r="F11" s="58">
        <f>E11+1</f>
        <v>2</v>
      </c>
      <c r="G11" s="58">
        <f t="shared" ref="G11:S11" si="0">F11+1</f>
        <v>3</v>
      </c>
      <c r="H11" s="58">
        <f t="shared" si="0"/>
        <v>4</v>
      </c>
      <c r="I11" s="58">
        <f t="shared" si="0"/>
        <v>5</v>
      </c>
      <c r="J11" s="58">
        <f t="shared" si="0"/>
        <v>6</v>
      </c>
      <c r="K11" s="58">
        <f t="shared" si="0"/>
        <v>7</v>
      </c>
      <c r="L11" s="58">
        <f t="shared" si="0"/>
        <v>8</v>
      </c>
      <c r="M11" s="58">
        <f t="shared" si="0"/>
        <v>9</v>
      </c>
      <c r="N11" s="58">
        <f t="shared" si="0"/>
        <v>10</v>
      </c>
      <c r="O11" s="58">
        <f t="shared" si="0"/>
        <v>11</v>
      </c>
      <c r="P11" s="58">
        <f t="shared" si="0"/>
        <v>12</v>
      </c>
      <c r="Q11" s="58">
        <f t="shared" si="0"/>
        <v>13</v>
      </c>
      <c r="R11" s="58">
        <f t="shared" si="0"/>
        <v>14</v>
      </c>
      <c r="S11" s="58">
        <f t="shared" si="0"/>
        <v>15</v>
      </c>
      <c r="T11" s="52"/>
    </row>
    <row r="12" spans="1:20" s="15" customFormat="1" ht="24" x14ac:dyDescent="0.2">
      <c r="A12" s="52"/>
      <c r="B12" s="16" t="s">
        <v>34</v>
      </c>
      <c r="C12" s="17" t="s">
        <v>40</v>
      </c>
      <c r="D12" s="18" t="s">
        <v>10</v>
      </c>
      <c r="E12" s="19">
        <f>E13*E14</f>
        <v>40000</v>
      </c>
      <c r="F12" s="19">
        <f t="shared" ref="F12:S12" si="1">F13*F14</f>
        <v>40000</v>
      </c>
      <c r="G12" s="19">
        <f t="shared" si="1"/>
        <v>40000</v>
      </c>
      <c r="H12" s="19">
        <f t="shared" si="1"/>
        <v>40000</v>
      </c>
      <c r="I12" s="19">
        <f t="shared" si="1"/>
        <v>40000</v>
      </c>
      <c r="J12" s="19">
        <f t="shared" si="1"/>
        <v>40000</v>
      </c>
      <c r="K12" s="19">
        <f t="shared" si="1"/>
        <v>40000</v>
      </c>
      <c r="L12" s="19">
        <f t="shared" si="1"/>
        <v>40000</v>
      </c>
      <c r="M12" s="19">
        <f t="shared" si="1"/>
        <v>40000</v>
      </c>
      <c r="N12" s="19">
        <f t="shared" si="1"/>
        <v>40000</v>
      </c>
      <c r="O12" s="19">
        <f t="shared" si="1"/>
        <v>40000</v>
      </c>
      <c r="P12" s="19">
        <f t="shared" si="1"/>
        <v>40000</v>
      </c>
      <c r="Q12" s="19">
        <f t="shared" si="1"/>
        <v>40000</v>
      </c>
      <c r="R12" s="19">
        <f t="shared" si="1"/>
        <v>40000</v>
      </c>
      <c r="S12" s="19">
        <f t="shared" si="1"/>
        <v>40000</v>
      </c>
      <c r="T12" s="52"/>
    </row>
    <row r="13" spans="1:20" s="20" customFormat="1" x14ac:dyDescent="0.2">
      <c r="A13" s="52"/>
      <c r="B13" s="21" t="s">
        <v>42</v>
      </c>
      <c r="C13" s="22" t="s">
        <v>3</v>
      </c>
      <c r="D13" s="23" t="s">
        <v>6</v>
      </c>
      <c r="E13" s="3">
        <v>100</v>
      </c>
      <c r="F13" s="3">
        <v>100</v>
      </c>
      <c r="G13" s="3">
        <v>100</v>
      </c>
      <c r="H13" s="3">
        <v>100</v>
      </c>
      <c r="I13" s="3">
        <v>100</v>
      </c>
      <c r="J13" s="3">
        <v>100</v>
      </c>
      <c r="K13" s="3">
        <v>100</v>
      </c>
      <c r="L13" s="3">
        <v>100</v>
      </c>
      <c r="M13" s="3">
        <v>100</v>
      </c>
      <c r="N13" s="3">
        <v>100</v>
      </c>
      <c r="O13" s="3">
        <v>100</v>
      </c>
      <c r="P13" s="3">
        <v>100</v>
      </c>
      <c r="Q13" s="3">
        <v>100</v>
      </c>
      <c r="R13" s="3">
        <v>100</v>
      </c>
      <c r="S13" s="3">
        <v>100</v>
      </c>
      <c r="T13" s="52"/>
    </row>
    <row r="14" spans="1:20" s="20" customFormat="1" x14ac:dyDescent="0.2">
      <c r="A14" s="52"/>
      <c r="B14" s="21" t="s">
        <v>43</v>
      </c>
      <c r="C14" s="22" t="s">
        <v>5</v>
      </c>
      <c r="D14" s="23" t="s">
        <v>7</v>
      </c>
      <c r="E14" s="3">
        <v>400</v>
      </c>
      <c r="F14" s="3">
        <v>400</v>
      </c>
      <c r="G14" s="3">
        <v>400</v>
      </c>
      <c r="H14" s="3">
        <v>400</v>
      </c>
      <c r="I14" s="3">
        <v>400</v>
      </c>
      <c r="J14" s="3">
        <v>400</v>
      </c>
      <c r="K14" s="3">
        <v>400</v>
      </c>
      <c r="L14" s="3">
        <v>400</v>
      </c>
      <c r="M14" s="3">
        <v>400</v>
      </c>
      <c r="N14" s="3">
        <v>400</v>
      </c>
      <c r="O14" s="3">
        <v>400</v>
      </c>
      <c r="P14" s="3">
        <v>400</v>
      </c>
      <c r="Q14" s="3">
        <v>400</v>
      </c>
      <c r="R14" s="3">
        <v>400</v>
      </c>
      <c r="S14" s="3">
        <v>400</v>
      </c>
      <c r="T14" s="52"/>
    </row>
    <row r="15" spans="1:20" s="20" customFormat="1" ht="24" x14ac:dyDescent="0.2">
      <c r="A15" s="52"/>
      <c r="B15" s="21" t="s">
        <v>35</v>
      </c>
      <c r="C15" s="17" t="s">
        <v>41</v>
      </c>
      <c r="D15" s="23" t="s">
        <v>10</v>
      </c>
      <c r="E15" s="24">
        <f>E16*E17</f>
        <v>16500</v>
      </c>
      <c r="F15" s="24">
        <f t="shared" ref="F15:S15" si="2">F16*F17</f>
        <v>16500</v>
      </c>
      <c r="G15" s="24">
        <f t="shared" si="2"/>
        <v>16500</v>
      </c>
      <c r="H15" s="24">
        <f t="shared" si="2"/>
        <v>16500</v>
      </c>
      <c r="I15" s="24">
        <f t="shared" si="2"/>
        <v>16500</v>
      </c>
      <c r="J15" s="24">
        <f t="shared" si="2"/>
        <v>16500</v>
      </c>
      <c r="K15" s="24">
        <f t="shared" si="2"/>
        <v>16500</v>
      </c>
      <c r="L15" s="24">
        <f t="shared" si="2"/>
        <v>16500</v>
      </c>
      <c r="M15" s="24">
        <f t="shared" si="2"/>
        <v>16500</v>
      </c>
      <c r="N15" s="24">
        <f t="shared" si="2"/>
        <v>16500</v>
      </c>
      <c r="O15" s="24">
        <f t="shared" si="2"/>
        <v>16500</v>
      </c>
      <c r="P15" s="24">
        <f t="shared" si="2"/>
        <v>16500</v>
      </c>
      <c r="Q15" s="24">
        <f t="shared" si="2"/>
        <v>16500</v>
      </c>
      <c r="R15" s="24">
        <f t="shared" si="2"/>
        <v>16500</v>
      </c>
      <c r="S15" s="24">
        <f t="shared" si="2"/>
        <v>16500</v>
      </c>
      <c r="T15" s="52"/>
    </row>
    <row r="16" spans="1:20" s="20" customFormat="1" x14ac:dyDescent="0.2">
      <c r="A16" s="52"/>
      <c r="B16" s="21" t="s">
        <v>44</v>
      </c>
      <c r="C16" s="22" t="s">
        <v>3</v>
      </c>
      <c r="D16" s="23" t="s">
        <v>6</v>
      </c>
      <c r="E16" s="3">
        <v>150</v>
      </c>
      <c r="F16" s="3">
        <v>150</v>
      </c>
      <c r="G16" s="3">
        <v>150</v>
      </c>
      <c r="H16" s="3">
        <v>150</v>
      </c>
      <c r="I16" s="3">
        <v>150</v>
      </c>
      <c r="J16" s="3">
        <v>150</v>
      </c>
      <c r="K16" s="3">
        <v>150</v>
      </c>
      <c r="L16" s="3">
        <v>150</v>
      </c>
      <c r="M16" s="3">
        <v>150</v>
      </c>
      <c r="N16" s="3">
        <v>150</v>
      </c>
      <c r="O16" s="3">
        <v>150</v>
      </c>
      <c r="P16" s="3">
        <v>150</v>
      </c>
      <c r="Q16" s="3">
        <v>150</v>
      </c>
      <c r="R16" s="3">
        <v>150</v>
      </c>
      <c r="S16" s="3">
        <v>150</v>
      </c>
      <c r="T16" s="52"/>
    </row>
    <row r="17" spans="1:20" s="20" customFormat="1" x14ac:dyDescent="0.2">
      <c r="A17" s="52"/>
      <c r="B17" s="21" t="s">
        <v>45</v>
      </c>
      <c r="C17" s="22" t="s">
        <v>5</v>
      </c>
      <c r="D17" s="23" t="s">
        <v>7</v>
      </c>
      <c r="E17" s="3">
        <v>110</v>
      </c>
      <c r="F17" s="3">
        <v>110</v>
      </c>
      <c r="G17" s="3">
        <v>110</v>
      </c>
      <c r="H17" s="3">
        <v>110</v>
      </c>
      <c r="I17" s="3">
        <v>110</v>
      </c>
      <c r="J17" s="3">
        <v>110</v>
      </c>
      <c r="K17" s="3">
        <v>110</v>
      </c>
      <c r="L17" s="3">
        <v>110</v>
      </c>
      <c r="M17" s="3">
        <v>110</v>
      </c>
      <c r="N17" s="3">
        <v>110</v>
      </c>
      <c r="O17" s="3">
        <v>110</v>
      </c>
      <c r="P17" s="3">
        <v>110</v>
      </c>
      <c r="Q17" s="3">
        <v>110</v>
      </c>
      <c r="R17" s="3">
        <v>110</v>
      </c>
      <c r="S17" s="3">
        <v>110</v>
      </c>
      <c r="T17" s="52"/>
    </row>
    <row r="18" spans="1:20" s="20" customFormat="1" x14ac:dyDescent="0.2">
      <c r="A18" s="52"/>
      <c r="B18" s="25" t="s">
        <v>47</v>
      </c>
      <c r="C18" s="26" t="s">
        <v>48</v>
      </c>
      <c r="D18" s="14" t="s">
        <v>10</v>
      </c>
      <c r="E18" s="27">
        <f>SUM(E12,E15)</f>
        <v>56500</v>
      </c>
      <c r="F18" s="27">
        <f t="shared" ref="F18:S18" si="3">SUM(F12,F15)</f>
        <v>56500</v>
      </c>
      <c r="G18" s="27">
        <f t="shared" si="3"/>
        <v>56500</v>
      </c>
      <c r="H18" s="27">
        <f t="shared" si="3"/>
        <v>56500</v>
      </c>
      <c r="I18" s="27">
        <f t="shared" si="3"/>
        <v>56500</v>
      </c>
      <c r="J18" s="27">
        <f t="shared" si="3"/>
        <v>56500</v>
      </c>
      <c r="K18" s="27">
        <f t="shared" si="3"/>
        <v>56500</v>
      </c>
      <c r="L18" s="27">
        <f t="shared" si="3"/>
        <v>56500</v>
      </c>
      <c r="M18" s="27">
        <f t="shared" si="3"/>
        <v>56500</v>
      </c>
      <c r="N18" s="27">
        <f t="shared" si="3"/>
        <v>56500</v>
      </c>
      <c r="O18" s="27">
        <f t="shared" si="3"/>
        <v>56500</v>
      </c>
      <c r="P18" s="27">
        <f t="shared" si="3"/>
        <v>56500</v>
      </c>
      <c r="Q18" s="27">
        <f t="shared" si="3"/>
        <v>56500</v>
      </c>
      <c r="R18" s="27">
        <f t="shared" si="3"/>
        <v>56500</v>
      </c>
      <c r="S18" s="27">
        <f t="shared" si="3"/>
        <v>56500</v>
      </c>
      <c r="T18" s="52"/>
    </row>
    <row r="19" spans="1:20" s="20" customFormat="1" x14ac:dyDescent="0.2">
      <c r="A19" s="52"/>
      <c r="B19" s="25"/>
      <c r="C19" s="26"/>
      <c r="D19" s="14"/>
      <c r="E19" s="27"/>
      <c r="F19" s="27"/>
      <c r="G19" s="27"/>
      <c r="H19" s="27"/>
      <c r="I19" s="27"/>
      <c r="J19" s="27"/>
      <c r="K19" s="27"/>
      <c r="L19" s="27"/>
      <c r="M19" s="27"/>
      <c r="N19" s="27"/>
      <c r="O19" s="27"/>
      <c r="P19" s="27"/>
      <c r="Q19" s="27"/>
      <c r="R19" s="27"/>
      <c r="S19" s="27"/>
      <c r="T19" s="52"/>
    </row>
    <row r="20" spans="1:20" x14ac:dyDescent="0.2">
      <c r="A20" s="52"/>
      <c r="B20" s="13">
        <v>2</v>
      </c>
      <c r="C20" s="14" t="s">
        <v>0</v>
      </c>
      <c r="D20" s="72"/>
      <c r="E20" s="73"/>
      <c r="F20" s="73"/>
      <c r="G20" s="73"/>
      <c r="H20" s="73"/>
      <c r="I20" s="73"/>
      <c r="J20" s="73"/>
      <c r="K20" s="73"/>
      <c r="L20" s="73"/>
      <c r="M20" s="73"/>
      <c r="N20" s="73"/>
      <c r="O20" s="73"/>
      <c r="P20" s="73"/>
      <c r="Q20" s="73"/>
      <c r="R20" s="73"/>
      <c r="S20" s="74"/>
      <c r="T20" s="52"/>
    </row>
    <row r="21" spans="1:20" ht="24" x14ac:dyDescent="0.2">
      <c r="A21" s="52"/>
      <c r="B21" s="28" t="s">
        <v>1</v>
      </c>
      <c r="C21" s="17" t="s">
        <v>46</v>
      </c>
      <c r="D21" s="29" t="s">
        <v>10</v>
      </c>
      <c r="E21" s="30">
        <f>E22*E23</f>
        <v>2000</v>
      </c>
      <c r="F21" s="30">
        <f t="shared" ref="F21" si="4">F22*F23</f>
        <v>2000</v>
      </c>
      <c r="G21" s="30">
        <f t="shared" ref="G21" si="5">G22*G23</f>
        <v>2000</v>
      </c>
      <c r="H21" s="30">
        <f t="shared" ref="H21" si="6">H22*H23</f>
        <v>2000</v>
      </c>
      <c r="I21" s="30">
        <f t="shared" ref="I21" si="7">I22*I23</f>
        <v>2000</v>
      </c>
      <c r="J21" s="30">
        <f t="shared" ref="J21" si="8">J22*J23</f>
        <v>2000</v>
      </c>
      <c r="K21" s="30">
        <f t="shared" ref="K21" si="9">K22*K23</f>
        <v>2000</v>
      </c>
      <c r="L21" s="30">
        <f t="shared" ref="L21" si="10">L22*L23</f>
        <v>2000</v>
      </c>
      <c r="M21" s="30">
        <f t="shared" ref="M21" si="11">M22*M23</f>
        <v>2000</v>
      </c>
      <c r="N21" s="30">
        <f t="shared" ref="N21" si="12">N22*N23</f>
        <v>2000</v>
      </c>
      <c r="O21" s="30">
        <f t="shared" ref="O21" si="13">O22*O23</f>
        <v>2000</v>
      </c>
      <c r="P21" s="30">
        <f t="shared" ref="P21" si="14">P22*P23</f>
        <v>2000</v>
      </c>
      <c r="Q21" s="30">
        <f t="shared" ref="Q21" si="15">Q22*Q23</f>
        <v>2000</v>
      </c>
      <c r="R21" s="30">
        <f t="shared" ref="R21" si="16">R22*R23</f>
        <v>2000</v>
      </c>
      <c r="S21" s="30">
        <f t="shared" ref="S21" si="17">S22*S23</f>
        <v>2000</v>
      </c>
      <c r="T21" s="52"/>
    </row>
    <row r="22" spans="1:20" ht="18.600000000000001" customHeight="1" x14ac:dyDescent="0.2">
      <c r="A22" s="52"/>
      <c r="B22" s="31" t="s">
        <v>2</v>
      </c>
      <c r="C22" s="22" t="s">
        <v>3</v>
      </c>
      <c r="D22" s="32" t="s">
        <v>6</v>
      </c>
      <c r="E22" s="56">
        <v>5</v>
      </c>
      <c r="F22" s="56">
        <v>5</v>
      </c>
      <c r="G22" s="56">
        <v>5</v>
      </c>
      <c r="H22" s="56">
        <v>5</v>
      </c>
      <c r="I22" s="56">
        <v>5</v>
      </c>
      <c r="J22" s="56">
        <v>5</v>
      </c>
      <c r="K22" s="56">
        <v>5</v>
      </c>
      <c r="L22" s="56">
        <v>5</v>
      </c>
      <c r="M22" s="56">
        <v>5</v>
      </c>
      <c r="N22" s="56">
        <v>5</v>
      </c>
      <c r="O22" s="56">
        <v>5</v>
      </c>
      <c r="P22" s="56">
        <v>5</v>
      </c>
      <c r="Q22" s="56">
        <v>5</v>
      </c>
      <c r="R22" s="56">
        <v>5</v>
      </c>
      <c r="S22" s="56">
        <v>5</v>
      </c>
      <c r="T22" s="52"/>
    </row>
    <row r="23" spans="1:20" ht="16.5" customHeight="1" x14ac:dyDescent="0.2">
      <c r="A23" s="52"/>
      <c r="B23" s="31" t="s">
        <v>4</v>
      </c>
      <c r="C23" s="22" t="s">
        <v>5</v>
      </c>
      <c r="D23" s="32" t="s">
        <v>7</v>
      </c>
      <c r="E23" s="56">
        <v>400</v>
      </c>
      <c r="F23" s="56">
        <v>400</v>
      </c>
      <c r="G23" s="56">
        <v>400</v>
      </c>
      <c r="H23" s="56">
        <v>400</v>
      </c>
      <c r="I23" s="56">
        <v>400</v>
      </c>
      <c r="J23" s="56">
        <v>400</v>
      </c>
      <c r="K23" s="56">
        <v>400</v>
      </c>
      <c r="L23" s="56">
        <v>400</v>
      </c>
      <c r="M23" s="56">
        <v>400</v>
      </c>
      <c r="N23" s="56">
        <v>400</v>
      </c>
      <c r="O23" s="56">
        <v>400</v>
      </c>
      <c r="P23" s="56">
        <v>400</v>
      </c>
      <c r="Q23" s="56">
        <v>400</v>
      </c>
      <c r="R23" s="56">
        <v>400</v>
      </c>
      <c r="S23" s="56">
        <v>400</v>
      </c>
      <c r="T23" s="52"/>
    </row>
    <row r="24" spans="1:20" x14ac:dyDescent="0.2">
      <c r="A24" s="52"/>
      <c r="B24" s="33" t="s">
        <v>9</v>
      </c>
      <c r="C24" s="34" t="s">
        <v>12</v>
      </c>
      <c r="D24" s="29" t="s">
        <v>10</v>
      </c>
      <c r="E24" s="56">
        <v>10000</v>
      </c>
      <c r="F24" s="56">
        <v>10000</v>
      </c>
      <c r="G24" s="56">
        <v>10000</v>
      </c>
      <c r="H24" s="56">
        <v>10000</v>
      </c>
      <c r="I24" s="56">
        <v>10000</v>
      </c>
      <c r="J24" s="56">
        <v>10000</v>
      </c>
      <c r="K24" s="56">
        <v>10000</v>
      </c>
      <c r="L24" s="56">
        <v>10000</v>
      </c>
      <c r="M24" s="56">
        <v>10000</v>
      </c>
      <c r="N24" s="56">
        <v>10000</v>
      </c>
      <c r="O24" s="56">
        <v>10000</v>
      </c>
      <c r="P24" s="56">
        <v>10000</v>
      </c>
      <c r="Q24" s="56">
        <v>10000</v>
      </c>
      <c r="R24" s="56">
        <v>10000</v>
      </c>
      <c r="S24" s="56">
        <v>10000</v>
      </c>
      <c r="T24" s="52"/>
    </row>
    <row r="25" spans="1:20" ht="24" x14ac:dyDescent="0.2">
      <c r="A25" s="52"/>
      <c r="B25" s="33" t="s">
        <v>13</v>
      </c>
      <c r="C25" s="35" t="s">
        <v>14</v>
      </c>
      <c r="D25" s="29" t="s">
        <v>10</v>
      </c>
      <c r="E25" s="56">
        <v>25000</v>
      </c>
      <c r="F25" s="56">
        <v>25000</v>
      </c>
      <c r="G25" s="56">
        <v>25000</v>
      </c>
      <c r="H25" s="56">
        <v>25000</v>
      </c>
      <c r="I25" s="56">
        <v>25000</v>
      </c>
      <c r="J25" s="56">
        <v>25000</v>
      </c>
      <c r="K25" s="56">
        <v>25000</v>
      </c>
      <c r="L25" s="56">
        <v>25000</v>
      </c>
      <c r="M25" s="56">
        <v>25000</v>
      </c>
      <c r="N25" s="56">
        <v>25000</v>
      </c>
      <c r="O25" s="56">
        <v>25000</v>
      </c>
      <c r="P25" s="56">
        <v>25000</v>
      </c>
      <c r="Q25" s="56">
        <v>25000</v>
      </c>
      <c r="R25" s="56">
        <v>25000</v>
      </c>
      <c r="S25" s="56">
        <v>25000</v>
      </c>
      <c r="T25" s="52"/>
    </row>
    <row r="26" spans="1:20" x14ac:dyDescent="0.2">
      <c r="A26" s="52"/>
      <c r="B26" s="36" t="s">
        <v>16</v>
      </c>
      <c r="C26" s="26" t="s">
        <v>11</v>
      </c>
      <c r="D26" s="26" t="s">
        <v>10</v>
      </c>
      <c r="E26" s="37">
        <f>SUM(E21,E24,E25)</f>
        <v>37000</v>
      </c>
      <c r="F26" s="37">
        <f t="shared" ref="F26:S26" si="18">SUM(F21,F24,F25)</f>
        <v>37000</v>
      </c>
      <c r="G26" s="37">
        <f t="shared" si="18"/>
        <v>37000</v>
      </c>
      <c r="H26" s="37">
        <f t="shared" si="18"/>
        <v>37000</v>
      </c>
      <c r="I26" s="37">
        <f t="shared" si="18"/>
        <v>37000</v>
      </c>
      <c r="J26" s="37">
        <f t="shared" si="18"/>
        <v>37000</v>
      </c>
      <c r="K26" s="37">
        <f t="shared" si="18"/>
        <v>37000</v>
      </c>
      <c r="L26" s="37">
        <f t="shared" si="18"/>
        <v>37000</v>
      </c>
      <c r="M26" s="37">
        <f t="shared" si="18"/>
        <v>37000</v>
      </c>
      <c r="N26" s="37">
        <f t="shared" si="18"/>
        <v>37000</v>
      </c>
      <c r="O26" s="37">
        <f t="shared" si="18"/>
        <v>37000</v>
      </c>
      <c r="P26" s="37">
        <f t="shared" si="18"/>
        <v>37000</v>
      </c>
      <c r="Q26" s="37">
        <f t="shared" si="18"/>
        <v>37000</v>
      </c>
      <c r="R26" s="37">
        <f t="shared" si="18"/>
        <v>37000</v>
      </c>
      <c r="S26" s="37">
        <f t="shared" si="18"/>
        <v>37000</v>
      </c>
      <c r="T26" s="52"/>
    </row>
    <row r="27" spans="1:20" s="38" customFormat="1" ht="15" customHeight="1" thickBot="1" x14ac:dyDescent="0.25">
      <c r="A27" s="52"/>
      <c r="B27" s="39"/>
      <c r="C27" s="40"/>
      <c r="D27" s="41"/>
      <c r="E27" s="40"/>
      <c r="F27" s="40"/>
      <c r="G27" s="40"/>
      <c r="H27" s="40"/>
      <c r="I27" s="40"/>
      <c r="J27" s="40"/>
      <c r="K27" s="40"/>
      <c r="L27" s="40"/>
      <c r="M27" s="40"/>
      <c r="N27" s="40"/>
      <c r="O27" s="40"/>
      <c r="P27" s="40"/>
      <c r="Q27" s="40"/>
      <c r="R27" s="40"/>
      <c r="S27" s="40"/>
      <c r="T27" s="52"/>
    </row>
    <row r="28" spans="1:20" ht="25.5" customHeight="1" thickBot="1" x14ac:dyDescent="0.25">
      <c r="A28" s="52"/>
      <c r="B28" s="67" t="s">
        <v>18</v>
      </c>
      <c r="C28" s="68"/>
      <c r="T28" s="52"/>
    </row>
    <row r="29" spans="1:20" ht="13.9" customHeight="1" thickBot="1" x14ac:dyDescent="0.25">
      <c r="A29" s="52"/>
      <c r="B29" s="12"/>
      <c r="C29" s="12"/>
      <c r="E29" s="69" t="s">
        <v>57</v>
      </c>
      <c r="F29" s="70"/>
      <c r="G29" s="70"/>
      <c r="H29" s="70"/>
      <c r="I29" s="70"/>
      <c r="J29" s="70"/>
      <c r="K29" s="70"/>
      <c r="L29" s="70"/>
      <c r="M29" s="70"/>
      <c r="N29" s="70"/>
      <c r="O29" s="70"/>
      <c r="P29" s="70"/>
      <c r="Q29" s="70"/>
      <c r="R29" s="70"/>
      <c r="S29" s="71"/>
      <c r="T29" s="52"/>
    </row>
    <row r="30" spans="1:20" x14ac:dyDescent="0.2">
      <c r="A30" s="52"/>
      <c r="B30" s="61"/>
      <c r="C30" s="62"/>
      <c r="D30" s="63" t="s">
        <v>50</v>
      </c>
      <c r="E30" s="59">
        <v>1</v>
      </c>
      <c r="F30" s="59">
        <f>E30+1</f>
        <v>2</v>
      </c>
      <c r="G30" s="59">
        <f t="shared" ref="G30:S30" si="19">F30+1</f>
        <v>3</v>
      </c>
      <c r="H30" s="59">
        <f t="shared" si="19"/>
        <v>4</v>
      </c>
      <c r="I30" s="59">
        <f t="shared" si="19"/>
        <v>5</v>
      </c>
      <c r="J30" s="59">
        <f t="shared" si="19"/>
        <v>6</v>
      </c>
      <c r="K30" s="59">
        <f t="shared" si="19"/>
        <v>7</v>
      </c>
      <c r="L30" s="59">
        <f t="shared" si="19"/>
        <v>8</v>
      </c>
      <c r="M30" s="59">
        <f t="shared" si="19"/>
        <v>9</v>
      </c>
      <c r="N30" s="59">
        <f t="shared" si="19"/>
        <v>10</v>
      </c>
      <c r="O30" s="59">
        <f t="shared" si="19"/>
        <v>11</v>
      </c>
      <c r="P30" s="59">
        <f t="shared" si="19"/>
        <v>12</v>
      </c>
      <c r="Q30" s="59">
        <f t="shared" si="19"/>
        <v>13</v>
      </c>
      <c r="R30" s="59">
        <f t="shared" si="19"/>
        <v>14</v>
      </c>
      <c r="S30" s="59">
        <f t="shared" si="19"/>
        <v>15</v>
      </c>
      <c r="T30" s="52"/>
    </row>
    <row r="31" spans="1:20" s="42" customFormat="1" x14ac:dyDescent="0.2">
      <c r="A31" s="52"/>
      <c r="B31" s="43">
        <v>1</v>
      </c>
      <c r="C31" s="44" t="s">
        <v>19</v>
      </c>
      <c r="D31" s="26" t="s">
        <v>10</v>
      </c>
      <c r="E31" s="45">
        <f>SUM(E32:E33)</f>
        <v>0</v>
      </c>
      <c r="F31" s="45">
        <f t="shared" ref="F31:S31" si="20">SUM(F32:F33)</f>
        <v>0</v>
      </c>
      <c r="G31" s="45">
        <f t="shared" si="20"/>
        <v>56500</v>
      </c>
      <c r="H31" s="45">
        <f t="shared" si="20"/>
        <v>56500</v>
      </c>
      <c r="I31" s="45">
        <f t="shared" si="20"/>
        <v>56500</v>
      </c>
      <c r="J31" s="45">
        <f t="shared" si="20"/>
        <v>56500</v>
      </c>
      <c r="K31" s="45">
        <f t="shared" si="20"/>
        <v>56500</v>
      </c>
      <c r="L31" s="45">
        <f t="shared" si="20"/>
        <v>56500</v>
      </c>
      <c r="M31" s="45">
        <f t="shared" si="20"/>
        <v>56500</v>
      </c>
      <c r="N31" s="45">
        <f t="shared" si="20"/>
        <v>56500</v>
      </c>
      <c r="O31" s="45">
        <f t="shared" si="20"/>
        <v>56500</v>
      </c>
      <c r="P31" s="45">
        <f t="shared" si="20"/>
        <v>56500</v>
      </c>
      <c r="Q31" s="45">
        <f t="shared" si="20"/>
        <v>56500</v>
      </c>
      <c r="R31" s="45">
        <f t="shared" si="20"/>
        <v>56500</v>
      </c>
      <c r="S31" s="45">
        <f t="shared" si="20"/>
        <v>56500</v>
      </c>
      <c r="T31" s="52"/>
    </row>
    <row r="32" spans="1:20" x14ac:dyDescent="0.2">
      <c r="A32" s="52"/>
      <c r="B32" s="46" t="s">
        <v>34</v>
      </c>
      <c r="C32" s="47" t="s">
        <v>36</v>
      </c>
      <c r="D32" s="32" t="s">
        <v>10</v>
      </c>
      <c r="E32" s="48">
        <f>N(E30&gt;$D$7)*E18</f>
        <v>0</v>
      </c>
      <c r="F32" s="48">
        <f t="shared" ref="F32:S32" si="21">N(F30&gt;$D$7)*F18</f>
        <v>0</v>
      </c>
      <c r="G32" s="48">
        <f t="shared" si="21"/>
        <v>56500</v>
      </c>
      <c r="H32" s="48">
        <f t="shared" si="21"/>
        <v>56500</v>
      </c>
      <c r="I32" s="48">
        <f t="shared" si="21"/>
        <v>56500</v>
      </c>
      <c r="J32" s="48">
        <f t="shared" si="21"/>
        <v>56500</v>
      </c>
      <c r="K32" s="48">
        <f t="shared" si="21"/>
        <v>56500</v>
      </c>
      <c r="L32" s="48">
        <f t="shared" si="21"/>
        <v>56500</v>
      </c>
      <c r="M32" s="48">
        <f t="shared" si="21"/>
        <v>56500</v>
      </c>
      <c r="N32" s="48">
        <f t="shared" si="21"/>
        <v>56500</v>
      </c>
      <c r="O32" s="48">
        <f t="shared" si="21"/>
        <v>56500</v>
      </c>
      <c r="P32" s="48">
        <f t="shared" si="21"/>
        <v>56500</v>
      </c>
      <c r="Q32" s="48">
        <f t="shared" si="21"/>
        <v>56500</v>
      </c>
      <c r="R32" s="48">
        <f t="shared" si="21"/>
        <v>56500</v>
      </c>
      <c r="S32" s="48">
        <f t="shared" si="21"/>
        <v>56500</v>
      </c>
      <c r="T32" s="52"/>
    </row>
    <row r="33" spans="1:20" x14ac:dyDescent="0.2">
      <c r="A33" s="52"/>
      <c r="B33" s="46" t="s">
        <v>35</v>
      </c>
      <c r="C33" s="47" t="s">
        <v>37</v>
      </c>
      <c r="D33" s="32" t="s">
        <v>10</v>
      </c>
      <c r="E33" s="2"/>
      <c r="F33" s="2"/>
      <c r="G33" s="2"/>
      <c r="H33" s="2"/>
      <c r="I33" s="2"/>
      <c r="J33" s="2"/>
      <c r="K33" s="2"/>
      <c r="L33" s="2"/>
      <c r="M33" s="2"/>
      <c r="N33" s="2"/>
      <c r="O33" s="2"/>
      <c r="P33" s="2"/>
      <c r="Q33" s="2"/>
      <c r="R33" s="2"/>
      <c r="S33" s="53"/>
      <c r="T33" s="52"/>
    </row>
    <row r="34" spans="1:20" s="42" customFormat="1" x14ac:dyDescent="0.2">
      <c r="A34" s="52"/>
      <c r="B34" s="43">
        <v>2</v>
      </c>
      <c r="C34" s="44" t="s">
        <v>20</v>
      </c>
      <c r="D34" s="26" t="s">
        <v>10</v>
      </c>
      <c r="E34" s="45">
        <f>SUM(E35:E37)</f>
        <v>780000</v>
      </c>
      <c r="F34" s="45">
        <f t="shared" ref="F34:S34" si="22">SUM(F35:F37)</f>
        <v>120000</v>
      </c>
      <c r="G34" s="45">
        <f t="shared" si="22"/>
        <v>37000</v>
      </c>
      <c r="H34" s="45">
        <f t="shared" si="22"/>
        <v>37000</v>
      </c>
      <c r="I34" s="45">
        <f t="shared" si="22"/>
        <v>37000</v>
      </c>
      <c r="J34" s="45">
        <f t="shared" si="22"/>
        <v>87000</v>
      </c>
      <c r="K34" s="45">
        <f t="shared" si="22"/>
        <v>37000</v>
      </c>
      <c r="L34" s="45">
        <f t="shared" si="22"/>
        <v>37000</v>
      </c>
      <c r="M34" s="45">
        <f t="shared" si="22"/>
        <v>37000</v>
      </c>
      <c r="N34" s="45">
        <f t="shared" si="22"/>
        <v>37000</v>
      </c>
      <c r="O34" s="45">
        <f t="shared" si="22"/>
        <v>37000</v>
      </c>
      <c r="P34" s="45">
        <f t="shared" si="22"/>
        <v>87000</v>
      </c>
      <c r="Q34" s="45">
        <f t="shared" si="22"/>
        <v>37000</v>
      </c>
      <c r="R34" s="45">
        <f t="shared" si="22"/>
        <v>37000</v>
      </c>
      <c r="S34" s="45">
        <f t="shared" si="22"/>
        <v>37000</v>
      </c>
      <c r="T34" s="52"/>
    </row>
    <row r="35" spans="1:20" x14ac:dyDescent="0.2">
      <c r="A35" s="52"/>
      <c r="B35" s="49" t="s">
        <v>1</v>
      </c>
      <c r="C35" s="47" t="s">
        <v>21</v>
      </c>
      <c r="D35" s="32" t="s">
        <v>10</v>
      </c>
      <c r="E35" s="48">
        <f>N(E30&gt;$D$7)*E26</f>
        <v>0</v>
      </c>
      <c r="F35" s="48">
        <f t="shared" ref="F35:S35" si="23">N(F30&gt;$D$7)*F26</f>
        <v>0</v>
      </c>
      <c r="G35" s="48">
        <f t="shared" si="23"/>
        <v>37000</v>
      </c>
      <c r="H35" s="48">
        <f t="shared" si="23"/>
        <v>37000</v>
      </c>
      <c r="I35" s="48">
        <f t="shared" si="23"/>
        <v>37000</v>
      </c>
      <c r="J35" s="48">
        <f t="shared" si="23"/>
        <v>37000</v>
      </c>
      <c r="K35" s="48">
        <f t="shared" si="23"/>
        <v>37000</v>
      </c>
      <c r="L35" s="48">
        <f t="shared" si="23"/>
        <v>37000</v>
      </c>
      <c r="M35" s="48">
        <f t="shared" si="23"/>
        <v>37000</v>
      </c>
      <c r="N35" s="48">
        <f t="shared" si="23"/>
        <v>37000</v>
      </c>
      <c r="O35" s="48">
        <f t="shared" si="23"/>
        <v>37000</v>
      </c>
      <c r="P35" s="48">
        <f t="shared" si="23"/>
        <v>37000</v>
      </c>
      <c r="Q35" s="48">
        <f t="shared" si="23"/>
        <v>37000</v>
      </c>
      <c r="R35" s="48">
        <f t="shared" si="23"/>
        <v>37000</v>
      </c>
      <c r="S35" s="48">
        <f t="shared" si="23"/>
        <v>37000</v>
      </c>
      <c r="T35" s="52"/>
    </row>
    <row r="36" spans="1:20" x14ac:dyDescent="0.2">
      <c r="A36" s="52"/>
      <c r="B36" s="49" t="s">
        <v>8</v>
      </c>
      <c r="C36" s="47" t="s">
        <v>22</v>
      </c>
      <c r="D36" s="32" t="s">
        <v>10</v>
      </c>
      <c r="E36" s="53">
        <v>780000</v>
      </c>
      <c r="F36" s="53">
        <v>120000</v>
      </c>
      <c r="G36" s="2"/>
      <c r="H36" s="2"/>
      <c r="I36" s="2"/>
      <c r="J36" s="2"/>
      <c r="K36" s="2"/>
      <c r="L36" s="2"/>
      <c r="M36" s="2"/>
      <c r="N36" s="2"/>
      <c r="O36" s="2"/>
      <c r="P36" s="2"/>
      <c r="Q36" s="2"/>
      <c r="R36" s="2"/>
      <c r="S36" s="2"/>
      <c r="T36" s="52"/>
    </row>
    <row r="37" spans="1:20" x14ac:dyDescent="0.2">
      <c r="A37" s="52"/>
      <c r="B37" s="49" t="s">
        <v>9</v>
      </c>
      <c r="C37" s="47" t="s">
        <v>51</v>
      </c>
      <c r="D37" s="32" t="s">
        <v>10</v>
      </c>
      <c r="E37" s="4"/>
      <c r="F37" s="4"/>
      <c r="G37" s="53"/>
      <c r="H37" s="53"/>
      <c r="I37" s="53"/>
      <c r="J37" s="53">
        <v>50000</v>
      </c>
      <c r="K37" s="53"/>
      <c r="L37" s="53"/>
      <c r="M37" s="53"/>
      <c r="N37" s="53"/>
      <c r="O37" s="53"/>
      <c r="P37" s="53">
        <v>50000</v>
      </c>
      <c r="Q37" s="53"/>
      <c r="R37" s="53"/>
      <c r="S37" s="53"/>
      <c r="T37" s="52"/>
    </row>
    <row r="38" spans="1:20" s="42" customFormat="1" x14ac:dyDescent="0.2">
      <c r="A38" s="52"/>
      <c r="B38" s="43">
        <v>3</v>
      </c>
      <c r="C38" s="44" t="s">
        <v>23</v>
      </c>
      <c r="D38" s="26" t="s">
        <v>10</v>
      </c>
      <c r="E38" s="45">
        <f>E31-E34</f>
        <v>-780000</v>
      </c>
      <c r="F38" s="45">
        <f>F31-F34</f>
        <v>-120000</v>
      </c>
      <c r="G38" s="45">
        <f t="shared" ref="G38:S38" si="24">G31-G34</f>
        <v>19500</v>
      </c>
      <c r="H38" s="45">
        <f t="shared" si="24"/>
        <v>19500</v>
      </c>
      <c r="I38" s="45">
        <f t="shared" si="24"/>
        <v>19500</v>
      </c>
      <c r="J38" s="45">
        <f t="shared" si="24"/>
        <v>-30500</v>
      </c>
      <c r="K38" s="45">
        <f t="shared" si="24"/>
        <v>19500</v>
      </c>
      <c r="L38" s="45">
        <f t="shared" si="24"/>
        <v>19500</v>
      </c>
      <c r="M38" s="45">
        <f t="shared" si="24"/>
        <v>19500</v>
      </c>
      <c r="N38" s="45">
        <f t="shared" si="24"/>
        <v>19500</v>
      </c>
      <c r="O38" s="45">
        <f t="shared" si="24"/>
        <v>19500</v>
      </c>
      <c r="P38" s="45">
        <f t="shared" si="24"/>
        <v>-30500</v>
      </c>
      <c r="Q38" s="45">
        <f t="shared" si="24"/>
        <v>19500</v>
      </c>
      <c r="R38" s="45">
        <f t="shared" si="24"/>
        <v>19500</v>
      </c>
      <c r="S38" s="45">
        <f t="shared" si="24"/>
        <v>19500</v>
      </c>
      <c r="T38" s="52"/>
    </row>
    <row r="39" spans="1:20" s="42" customFormat="1" x14ac:dyDescent="0.2">
      <c r="A39" s="52"/>
      <c r="B39" s="43">
        <v>4</v>
      </c>
      <c r="C39" s="14" t="s">
        <v>24</v>
      </c>
      <c r="D39" s="14" t="s">
        <v>27</v>
      </c>
      <c r="E39" s="57">
        <f>IRR(E38:S38,-50%)</f>
        <v>-0.17170962417124147</v>
      </c>
      <c r="F39" s="44"/>
      <c r="G39" s="44"/>
      <c r="H39" s="44"/>
      <c r="I39" s="44"/>
      <c r="J39" s="44"/>
      <c r="K39" s="44"/>
      <c r="L39" s="44"/>
      <c r="M39" s="44"/>
      <c r="N39" s="44"/>
      <c r="O39" s="44"/>
      <c r="P39" s="44"/>
      <c r="Q39" s="44"/>
      <c r="R39" s="44"/>
      <c r="S39" s="44"/>
      <c r="T39" s="52"/>
    </row>
    <row r="40" spans="1:20" s="42" customFormat="1" x14ac:dyDescent="0.2">
      <c r="A40" s="52"/>
      <c r="B40" s="43">
        <v>5</v>
      </c>
      <c r="C40" s="14" t="s">
        <v>25</v>
      </c>
      <c r="D40" s="14" t="s">
        <v>26</v>
      </c>
      <c r="E40" s="50">
        <f>E38+NPV(4%,F38:S38)</f>
        <v>-781729.12017637689</v>
      </c>
      <c r="F40" s="44"/>
      <c r="G40" s="44"/>
      <c r="H40" s="44"/>
      <c r="I40" s="44"/>
      <c r="J40" s="44"/>
      <c r="K40" s="44"/>
      <c r="L40" s="44"/>
      <c r="M40" s="44"/>
      <c r="N40" s="44"/>
      <c r="O40" s="44"/>
      <c r="P40" s="44"/>
      <c r="Q40" s="44"/>
      <c r="R40" s="44"/>
      <c r="S40" s="44"/>
      <c r="T40" s="52"/>
    </row>
    <row r="41" spans="1:20" ht="15" customHeight="1" thickBot="1" x14ac:dyDescent="0.25">
      <c r="A41" s="52"/>
      <c r="T41" s="52"/>
    </row>
    <row r="42" spans="1:20" ht="26.45" customHeight="1" thickBot="1" x14ac:dyDescent="0.25">
      <c r="A42" s="52"/>
      <c r="B42" s="67" t="s">
        <v>28</v>
      </c>
      <c r="C42" s="68"/>
      <c r="T42" s="52"/>
    </row>
    <row r="43" spans="1:20" ht="15.6" customHeight="1" thickBot="1" x14ac:dyDescent="0.25">
      <c r="A43" s="52"/>
      <c r="B43" s="12"/>
      <c r="C43" s="12"/>
      <c r="E43" s="69" t="s">
        <v>57</v>
      </c>
      <c r="F43" s="70"/>
      <c r="G43" s="70"/>
      <c r="H43" s="70"/>
      <c r="I43" s="70"/>
      <c r="J43" s="70"/>
      <c r="K43" s="70"/>
      <c r="L43" s="70"/>
      <c r="M43" s="70"/>
      <c r="N43" s="70"/>
      <c r="O43" s="70"/>
      <c r="P43" s="70"/>
      <c r="Q43" s="70"/>
      <c r="R43" s="70"/>
      <c r="S43" s="71"/>
      <c r="T43" s="52"/>
    </row>
    <row r="44" spans="1:20" x14ac:dyDescent="0.2">
      <c r="A44" s="52"/>
      <c r="B44" s="64"/>
      <c r="C44" s="47"/>
      <c r="D44" s="63" t="s">
        <v>50</v>
      </c>
      <c r="E44" s="59">
        <v>1</v>
      </c>
      <c r="F44" s="59">
        <f>E44+1</f>
        <v>2</v>
      </c>
      <c r="G44" s="59">
        <f t="shared" ref="G44:S44" si="25">F44+1</f>
        <v>3</v>
      </c>
      <c r="H44" s="59">
        <f t="shared" si="25"/>
        <v>4</v>
      </c>
      <c r="I44" s="59">
        <f t="shared" si="25"/>
        <v>5</v>
      </c>
      <c r="J44" s="59">
        <f t="shared" si="25"/>
        <v>6</v>
      </c>
      <c r="K44" s="59">
        <f t="shared" si="25"/>
        <v>7</v>
      </c>
      <c r="L44" s="59">
        <f t="shared" si="25"/>
        <v>8</v>
      </c>
      <c r="M44" s="59">
        <f t="shared" si="25"/>
        <v>9</v>
      </c>
      <c r="N44" s="59">
        <f t="shared" si="25"/>
        <v>10</v>
      </c>
      <c r="O44" s="59">
        <f t="shared" si="25"/>
        <v>11</v>
      </c>
      <c r="P44" s="59">
        <f t="shared" si="25"/>
        <v>12</v>
      </c>
      <c r="Q44" s="59">
        <f t="shared" si="25"/>
        <v>13</v>
      </c>
      <c r="R44" s="59">
        <f t="shared" si="25"/>
        <v>14</v>
      </c>
      <c r="S44" s="59">
        <f t="shared" si="25"/>
        <v>15</v>
      </c>
      <c r="T44" s="52"/>
    </row>
    <row r="45" spans="1:20" x14ac:dyDescent="0.2">
      <c r="A45" s="52"/>
      <c r="B45" s="43">
        <v>1</v>
      </c>
      <c r="C45" s="44" t="s">
        <v>19</v>
      </c>
      <c r="D45" s="26" t="s">
        <v>10</v>
      </c>
      <c r="E45" s="45">
        <f>SUM(E46:E47)</f>
        <v>0</v>
      </c>
      <c r="F45" s="45">
        <f t="shared" ref="F45:S45" si="26">SUM(F46:F47)</f>
        <v>0</v>
      </c>
      <c r="G45" s="45">
        <f t="shared" si="26"/>
        <v>56500</v>
      </c>
      <c r="H45" s="45">
        <f t="shared" si="26"/>
        <v>56500</v>
      </c>
      <c r="I45" s="45">
        <f t="shared" si="26"/>
        <v>56500</v>
      </c>
      <c r="J45" s="45">
        <f t="shared" si="26"/>
        <v>56500</v>
      </c>
      <c r="K45" s="45">
        <f t="shared" si="26"/>
        <v>56500</v>
      </c>
      <c r="L45" s="45">
        <f t="shared" si="26"/>
        <v>56500</v>
      </c>
      <c r="M45" s="45">
        <f t="shared" si="26"/>
        <v>56500</v>
      </c>
      <c r="N45" s="45">
        <f t="shared" si="26"/>
        <v>56500</v>
      </c>
      <c r="O45" s="45">
        <f t="shared" si="26"/>
        <v>56500</v>
      </c>
      <c r="P45" s="45">
        <f t="shared" si="26"/>
        <v>56500</v>
      </c>
      <c r="Q45" s="45">
        <f t="shared" si="26"/>
        <v>56500</v>
      </c>
      <c r="R45" s="45">
        <f t="shared" si="26"/>
        <v>56500</v>
      </c>
      <c r="S45" s="45">
        <f t="shared" si="26"/>
        <v>56500</v>
      </c>
      <c r="T45" s="52"/>
    </row>
    <row r="46" spans="1:20" x14ac:dyDescent="0.2">
      <c r="A46" s="52"/>
      <c r="B46" s="46" t="s">
        <v>34</v>
      </c>
      <c r="C46" s="47" t="s">
        <v>36</v>
      </c>
      <c r="D46" s="32" t="s">
        <v>10</v>
      </c>
      <c r="E46" s="48">
        <f>E32</f>
        <v>0</v>
      </c>
      <c r="F46" s="48">
        <f t="shared" ref="F46:S46" si="27">F32</f>
        <v>0</v>
      </c>
      <c r="G46" s="48">
        <f t="shared" si="27"/>
        <v>56500</v>
      </c>
      <c r="H46" s="48">
        <f t="shared" si="27"/>
        <v>56500</v>
      </c>
      <c r="I46" s="48">
        <f t="shared" si="27"/>
        <v>56500</v>
      </c>
      <c r="J46" s="48">
        <f t="shared" si="27"/>
        <v>56500</v>
      </c>
      <c r="K46" s="48">
        <f t="shared" si="27"/>
        <v>56500</v>
      </c>
      <c r="L46" s="48">
        <f t="shared" si="27"/>
        <v>56500</v>
      </c>
      <c r="M46" s="48">
        <f t="shared" si="27"/>
        <v>56500</v>
      </c>
      <c r="N46" s="48">
        <f t="shared" si="27"/>
        <v>56500</v>
      </c>
      <c r="O46" s="48">
        <f t="shared" si="27"/>
        <v>56500</v>
      </c>
      <c r="P46" s="48">
        <f t="shared" si="27"/>
        <v>56500</v>
      </c>
      <c r="Q46" s="48">
        <f t="shared" si="27"/>
        <v>56500</v>
      </c>
      <c r="R46" s="48">
        <f t="shared" si="27"/>
        <v>56500</v>
      </c>
      <c r="S46" s="48">
        <f t="shared" si="27"/>
        <v>56500</v>
      </c>
      <c r="T46" s="52"/>
    </row>
    <row r="47" spans="1:20" x14ac:dyDescent="0.2">
      <c r="A47" s="52"/>
      <c r="B47" s="46" t="s">
        <v>35</v>
      </c>
      <c r="C47" s="47" t="s">
        <v>37</v>
      </c>
      <c r="D47" s="32" t="s">
        <v>10</v>
      </c>
      <c r="E47" s="2"/>
      <c r="F47" s="2"/>
      <c r="G47" s="2"/>
      <c r="H47" s="2"/>
      <c r="I47" s="2"/>
      <c r="J47" s="2"/>
      <c r="K47" s="2"/>
      <c r="L47" s="2"/>
      <c r="M47" s="2"/>
      <c r="N47" s="2"/>
      <c r="O47" s="2"/>
      <c r="P47" s="2"/>
      <c r="Q47" s="2"/>
      <c r="R47" s="2"/>
      <c r="S47" s="48">
        <f>S33</f>
        <v>0</v>
      </c>
      <c r="T47" s="52"/>
    </row>
    <row r="48" spans="1:20" x14ac:dyDescent="0.2">
      <c r="A48" s="52"/>
      <c r="B48" s="43">
        <v>2</v>
      </c>
      <c r="C48" s="44" t="s">
        <v>20</v>
      </c>
      <c r="D48" s="26" t="s">
        <v>10</v>
      </c>
      <c r="E48" s="45">
        <f>SUM(E49:E51)</f>
        <v>117000</v>
      </c>
      <c r="F48" s="45">
        <f t="shared" ref="F48:S48" si="28">SUM(F49:F51)</f>
        <v>18000</v>
      </c>
      <c r="G48" s="45">
        <f t="shared" si="28"/>
        <v>37000</v>
      </c>
      <c r="H48" s="45">
        <f t="shared" si="28"/>
        <v>37000</v>
      </c>
      <c r="I48" s="45">
        <f t="shared" si="28"/>
        <v>37000</v>
      </c>
      <c r="J48" s="45">
        <f t="shared" si="28"/>
        <v>87000</v>
      </c>
      <c r="K48" s="45">
        <f t="shared" si="28"/>
        <v>37000</v>
      </c>
      <c r="L48" s="45">
        <f t="shared" si="28"/>
        <v>37000</v>
      </c>
      <c r="M48" s="45">
        <f t="shared" si="28"/>
        <v>37000</v>
      </c>
      <c r="N48" s="45">
        <f t="shared" si="28"/>
        <v>37000</v>
      </c>
      <c r="O48" s="45">
        <f t="shared" si="28"/>
        <v>37000</v>
      </c>
      <c r="P48" s="45">
        <f t="shared" si="28"/>
        <v>87000</v>
      </c>
      <c r="Q48" s="45">
        <f t="shared" si="28"/>
        <v>37000</v>
      </c>
      <c r="R48" s="45">
        <f t="shared" si="28"/>
        <v>37000</v>
      </c>
      <c r="S48" s="45">
        <f t="shared" si="28"/>
        <v>37000</v>
      </c>
      <c r="T48" s="52"/>
    </row>
    <row r="49" spans="1:20" x14ac:dyDescent="0.2">
      <c r="A49" s="52"/>
      <c r="B49" s="49" t="s">
        <v>1</v>
      </c>
      <c r="C49" s="47" t="s">
        <v>21</v>
      </c>
      <c r="D49" s="32" t="s">
        <v>10</v>
      </c>
      <c r="E49" s="48">
        <f>E35</f>
        <v>0</v>
      </c>
      <c r="F49" s="48">
        <f t="shared" ref="F49:S49" si="29">F35</f>
        <v>0</v>
      </c>
      <c r="G49" s="48">
        <f t="shared" si="29"/>
        <v>37000</v>
      </c>
      <c r="H49" s="48">
        <f t="shared" si="29"/>
        <v>37000</v>
      </c>
      <c r="I49" s="48">
        <f t="shared" si="29"/>
        <v>37000</v>
      </c>
      <c r="J49" s="48">
        <f t="shared" si="29"/>
        <v>37000</v>
      </c>
      <c r="K49" s="48">
        <f t="shared" si="29"/>
        <v>37000</v>
      </c>
      <c r="L49" s="48">
        <f t="shared" si="29"/>
        <v>37000</v>
      </c>
      <c r="M49" s="48">
        <f t="shared" si="29"/>
        <v>37000</v>
      </c>
      <c r="N49" s="48">
        <f t="shared" si="29"/>
        <v>37000</v>
      </c>
      <c r="O49" s="48">
        <f t="shared" si="29"/>
        <v>37000</v>
      </c>
      <c r="P49" s="48">
        <f t="shared" si="29"/>
        <v>37000</v>
      </c>
      <c r="Q49" s="48">
        <f t="shared" si="29"/>
        <v>37000</v>
      </c>
      <c r="R49" s="48">
        <f t="shared" si="29"/>
        <v>37000</v>
      </c>
      <c r="S49" s="48">
        <f t="shared" si="29"/>
        <v>37000</v>
      </c>
      <c r="T49" s="52"/>
    </row>
    <row r="50" spans="1:20" x14ac:dyDescent="0.2">
      <c r="A50" s="52"/>
      <c r="B50" s="49" t="s">
        <v>8</v>
      </c>
      <c r="C50" s="47" t="s">
        <v>31</v>
      </c>
      <c r="D50" s="32" t="s">
        <v>10</v>
      </c>
      <c r="E50" s="53">
        <f>15%*E36</f>
        <v>117000</v>
      </c>
      <c r="F50" s="53">
        <f>15%*F36</f>
        <v>18000</v>
      </c>
      <c r="G50" s="2"/>
      <c r="H50" s="2"/>
      <c r="I50" s="2"/>
      <c r="J50" s="2"/>
      <c r="K50" s="2"/>
      <c r="L50" s="2"/>
      <c r="M50" s="2"/>
      <c r="N50" s="2"/>
      <c r="O50" s="2"/>
      <c r="P50" s="2"/>
      <c r="Q50" s="2"/>
      <c r="R50" s="2"/>
      <c r="S50" s="2"/>
      <c r="T50" s="52"/>
    </row>
    <row r="51" spans="1:20" x14ac:dyDescent="0.2">
      <c r="A51" s="52"/>
      <c r="B51" s="49" t="s">
        <v>9</v>
      </c>
      <c r="C51" s="47" t="s">
        <v>33</v>
      </c>
      <c r="D51" s="32" t="s">
        <v>10</v>
      </c>
      <c r="E51" s="48">
        <f>E37</f>
        <v>0</v>
      </c>
      <c r="F51" s="48">
        <f t="shared" ref="F51:S51" si="30">F37</f>
        <v>0</v>
      </c>
      <c r="G51" s="48">
        <f t="shared" si="30"/>
        <v>0</v>
      </c>
      <c r="H51" s="48">
        <f t="shared" si="30"/>
        <v>0</v>
      </c>
      <c r="I51" s="48">
        <f t="shared" si="30"/>
        <v>0</v>
      </c>
      <c r="J51" s="48">
        <f t="shared" si="30"/>
        <v>50000</v>
      </c>
      <c r="K51" s="48">
        <f t="shared" si="30"/>
        <v>0</v>
      </c>
      <c r="L51" s="48">
        <f t="shared" si="30"/>
        <v>0</v>
      </c>
      <c r="M51" s="48">
        <f t="shared" si="30"/>
        <v>0</v>
      </c>
      <c r="N51" s="48">
        <f t="shared" si="30"/>
        <v>0</v>
      </c>
      <c r="O51" s="48">
        <f t="shared" si="30"/>
        <v>0</v>
      </c>
      <c r="P51" s="48">
        <f t="shared" si="30"/>
        <v>50000</v>
      </c>
      <c r="Q51" s="48">
        <f t="shared" si="30"/>
        <v>0</v>
      </c>
      <c r="R51" s="48">
        <f t="shared" si="30"/>
        <v>0</v>
      </c>
      <c r="S51" s="48">
        <f t="shared" si="30"/>
        <v>0</v>
      </c>
      <c r="T51" s="52"/>
    </row>
    <row r="52" spans="1:20" x14ac:dyDescent="0.2">
      <c r="A52" s="52"/>
      <c r="B52" s="43">
        <v>3</v>
      </c>
      <c r="C52" s="44" t="s">
        <v>23</v>
      </c>
      <c r="D52" s="26" t="s">
        <v>10</v>
      </c>
      <c r="E52" s="45">
        <f>E45-E48</f>
        <v>-117000</v>
      </c>
      <c r="F52" s="45">
        <f t="shared" ref="F52:S52" si="31">F45-F48</f>
        <v>-18000</v>
      </c>
      <c r="G52" s="45">
        <f t="shared" si="31"/>
        <v>19500</v>
      </c>
      <c r="H52" s="45">
        <f t="shared" si="31"/>
        <v>19500</v>
      </c>
      <c r="I52" s="45">
        <f t="shared" si="31"/>
        <v>19500</v>
      </c>
      <c r="J52" s="45">
        <f t="shared" si="31"/>
        <v>-30500</v>
      </c>
      <c r="K52" s="45">
        <f t="shared" si="31"/>
        <v>19500</v>
      </c>
      <c r="L52" s="45">
        <f t="shared" si="31"/>
        <v>19500</v>
      </c>
      <c r="M52" s="45">
        <f t="shared" si="31"/>
        <v>19500</v>
      </c>
      <c r="N52" s="45">
        <f t="shared" si="31"/>
        <v>19500</v>
      </c>
      <c r="O52" s="45">
        <f t="shared" si="31"/>
        <v>19500</v>
      </c>
      <c r="P52" s="45">
        <f t="shared" si="31"/>
        <v>-30500</v>
      </c>
      <c r="Q52" s="45">
        <f t="shared" si="31"/>
        <v>19500</v>
      </c>
      <c r="R52" s="45">
        <f t="shared" si="31"/>
        <v>19500</v>
      </c>
      <c r="S52" s="45">
        <f t="shared" si="31"/>
        <v>19500</v>
      </c>
      <c r="T52" s="52"/>
    </row>
    <row r="53" spans="1:20" x14ac:dyDescent="0.2">
      <c r="A53" s="52"/>
      <c r="B53" s="43">
        <v>4</v>
      </c>
      <c r="C53" s="14" t="s">
        <v>29</v>
      </c>
      <c r="D53" s="14" t="s">
        <v>27</v>
      </c>
      <c r="E53" s="57">
        <f>IRR(E52:S52,-20%)</f>
        <v>1.6765340482851832E-2</v>
      </c>
      <c r="F53" s="44"/>
      <c r="G53" s="44"/>
      <c r="H53" s="44"/>
      <c r="I53" s="44"/>
      <c r="J53" s="44"/>
      <c r="K53" s="44"/>
      <c r="L53" s="44"/>
      <c r="M53" s="44"/>
      <c r="N53" s="44"/>
      <c r="O53" s="44"/>
      <c r="P53" s="44"/>
      <c r="Q53" s="44"/>
      <c r="R53" s="44"/>
      <c r="S53" s="44"/>
      <c r="T53" s="52"/>
    </row>
    <row r="54" spans="1:20" x14ac:dyDescent="0.2">
      <c r="A54" s="52"/>
      <c r="B54" s="43">
        <v>5</v>
      </c>
      <c r="C54" s="14" t="s">
        <v>30</v>
      </c>
      <c r="D54" s="14" t="s">
        <v>26</v>
      </c>
      <c r="E54" s="50">
        <f>E52+NPV(4%,F52:S52)</f>
        <v>-20652.197099453828</v>
      </c>
      <c r="F54" s="44"/>
      <c r="G54" s="44"/>
      <c r="H54" s="44"/>
      <c r="I54" s="44"/>
      <c r="J54" s="44"/>
      <c r="K54" s="44"/>
      <c r="L54" s="44"/>
      <c r="M54" s="44"/>
      <c r="N54" s="44"/>
      <c r="O54" s="44"/>
      <c r="P54" s="44"/>
      <c r="Q54" s="44"/>
      <c r="R54" s="44"/>
      <c r="S54" s="44"/>
      <c r="T54" s="52"/>
    </row>
    <row r="55" spans="1:20" x14ac:dyDescent="0.2">
      <c r="A55" s="52"/>
      <c r="B55" s="52"/>
      <c r="C55" s="52"/>
      <c r="D55" s="52"/>
      <c r="E55" s="52"/>
      <c r="F55" s="52"/>
      <c r="G55" s="52"/>
      <c r="H55" s="52"/>
      <c r="I55" s="52"/>
      <c r="J55" s="52"/>
      <c r="K55" s="52"/>
      <c r="L55" s="52"/>
      <c r="M55" s="52"/>
      <c r="N55" s="52"/>
      <c r="O55" s="52"/>
      <c r="P55" s="52"/>
      <c r="Q55" s="52"/>
      <c r="R55" s="52"/>
      <c r="S55" s="52"/>
      <c r="T55" s="52"/>
    </row>
    <row r="56" spans="1:20" x14ac:dyDescent="0.2">
      <c r="B56" s="5"/>
    </row>
    <row r="58" spans="1:20" x14ac:dyDescent="0.2">
      <c r="C58" s="20" t="s">
        <v>52</v>
      </c>
    </row>
    <row r="59" spans="1:20" x14ac:dyDescent="0.2">
      <c r="C59" s="54" t="s">
        <v>54</v>
      </c>
    </row>
    <row r="60" spans="1:20" x14ac:dyDescent="0.2">
      <c r="C60" s="54" t="s">
        <v>53</v>
      </c>
    </row>
  </sheetData>
  <mergeCells count="9">
    <mergeCell ref="B2:C2"/>
    <mergeCell ref="B9:C9"/>
    <mergeCell ref="B28:C28"/>
    <mergeCell ref="E43:S43"/>
    <mergeCell ref="B42:C42"/>
    <mergeCell ref="D20:S20"/>
    <mergeCell ref="E6:S6"/>
    <mergeCell ref="E10:S10"/>
    <mergeCell ref="E29:S29"/>
  </mergeCells>
  <phoneticPr fontId="3" type="noConversion"/>
  <pageMargins left="0.7" right="0.7" top="0.75" bottom="0.75" header="0.3" footer="0.3"/>
  <pageSetup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Bilant</vt:lpstr>
      <vt:lpstr>Contul de profit</vt:lpstr>
      <vt:lpstr>Întreprindere în dificultate</vt:lpstr>
      <vt:lpstr>Analiza financiara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Costachescu</cp:lastModifiedBy>
  <cp:lastPrinted>2021-08-04T14:02:34Z</cp:lastPrinted>
  <dcterms:created xsi:type="dcterms:W3CDTF">2021-05-19T08:02:49Z</dcterms:created>
  <dcterms:modified xsi:type="dcterms:W3CDTF">2022-08-17T16:48:23Z</dcterms:modified>
</cp:coreProperties>
</file>